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heckCompatibility="1" defaultThemeVersion="124226"/>
  <xr:revisionPtr revIDLastSave="0" documentId="13_ncr:1_{3E110360-C2CE-4DD8-8A52-4C32D8CB5B0A}" xr6:coauthVersionLast="47" xr6:coauthVersionMax="47" xr10:uidLastSave="{00000000-0000-0000-0000-000000000000}"/>
  <bookViews>
    <workbookView xWindow="-120" yWindow="-120" windowWidth="29040" windowHeight="15720" xr2:uid="{00000000-000D-0000-FFFF-FFFF00000000}"/>
  </bookViews>
  <sheets>
    <sheet name="aktueller Spieltag" sheetId="10" r:id="rId1"/>
  </sheets>
  <definedNames>
    <definedName name="_xlnm._FilterDatabase" localSheetId="0" hidden="1">'aktueller Spieltag'!$A$1:$U$374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79" i="10" l="1"/>
  <c r="S279" i="10"/>
  <c r="Q279" i="10"/>
  <c r="P279" i="10"/>
  <c r="O279" i="10"/>
  <c r="N279" i="10"/>
  <c r="M279" i="10"/>
  <c r="T278" i="10"/>
  <c r="U277" i="10"/>
  <c r="T277" i="10"/>
  <c r="U276" i="10"/>
  <c r="T276" i="10"/>
  <c r="U275" i="10"/>
  <c r="T275" i="10"/>
  <c r="U274" i="10"/>
  <c r="T274" i="10"/>
  <c r="U273" i="10"/>
  <c r="T273" i="10"/>
  <c r="U272" i="10"/>
  <c r="T272" i="10"/>
  <c r="U271" i="10"/>
  <c r="T271" i="10"/>
  <c r="U270" i="10"/>
  <c r="T270" i="10"/>
  <c r="U269" i="10"/>
  <c r="T269" i="10"/>
  <c r="U268" i="10"/>
  <c r="T268" i="10"/>
  <c r="U267" i="10"/>
  <c r="T267" i="10"/>
  <c r="U266" i="10"/>
  <c r="T266" i="10"/>
  <c r="U265" i="10"/>
  <c r="T265" i="10"/>
  <c r="U264" i="10"/>
  <c r="T264" i="10"/>
  <c r="U263" i="10"/>
  <c r="U279" i="10" s="1"/>
  <c r="T263" i="10"/>
  <c r="T248" i="10" l="1"/>
  <c r="S248" i="10"/>
  <c r="Q248" i="10"/>
  <c r="P248" i="10"/>
  <c r="O248" i="10"/>
  <c r="N248" i="10"/>
  <c r="M248" i="10"/>
  <c r="T247" i="10"/>
  <c r="U246" i="10"/>
  <c r="T246" i="10"/>
  <c r="U245" i="10"/>
  <c r="T245" i="10"/>
  <c r="U244" i="10"/>
  <c r="T244" i="10"/>
  <c r="U243" i="10"/>
  <c r="T243" i="10"/>
  <c r="U242" i="10"/>
  <c r="T242" i="10"/>
  <c r="U241" i="10"/>
  <c r="T241" i="10"/>
  <c r="U240" i="10"/>
  <c r="T240" i="10"/>
  <c r="U239" i="10"/>
  <c r="T239" i="10"/>
  <c r="U238" i="10"/>
  <c r="T238" i="10"/>
  <c r="U237" i="10"/>
  <c r="T237" i="10"/>
  <c r="U236" i="10"/>
  <c r="T236" i="10"/>
  <c r="U235" i="10"/>
  <c r="T235" i="10"/>
  <c r="U234" i="10"/>
  <c r="T234" i="10"/>
  <c r="U233" i="10"/>
  <c r="T233" i="10"/>
  <c r="U232" i="10"/>
  <c r="T232" i="10"/>
  <c r="U231" i="10"/>
  <c r="U248" i="10" s="1"/>
  <c r="T231" i="10"/>
  <c r="S216" i="10" l="1"/>
  <c r="Q216" i="10"/>
  <c r="P216" i="10"/>
  <c r="O216" i="10"/>
  <c r="N216" i="10"/>
  <c r="M216" i="10"/>
  <c r="T215" i="10"/>
  <c r="U214" i="10"/>
  <c r="T214" i="10"/>
  <c r="U213" i="10"/>
  <c r="T213" i="10"/>
  <c r="U212" i="10"/>
  <c r="T212" i="10"/>
  <c r="U211" i="10"/>
  <c r="T211" i="10"/>
  <c r="U210" i="10"/>
  <c r="T210" i="10"/>
  <c r="U209" i="10"/>
  <c r="T209" i="10"/>
  <c r="U208" i="10"/>
  <c r="T208" i="10"/>
  <c r="U207" i="10"/>
  <c r="T207" i="10"/>
  <c r="U206" i="10"/>
  <c r="T206" i="10"/>
  <c r="U205" i="10"/>
  <c r="T205" i="10"/>
  <c r="U204" i="10"/>
  <c r="T204" i="10"/>
  <c r="U203" i="10"/>
  <c r="T203" i="10"/>
  <c r="U202" i="10"/>
  <c r="T202" i="10"/>
  <c r="U201" i="10"/>
  <c r="T201" i="10"/>
  <c r="U200" i="10"/>
  <c r="T200" i="10"/>
  <c r="U199" i="10"/>
  <c r="U216" i="10" s="1"/>
  <c r="T199" i="10"/>
  <c r="T216" i="10" s="1"/>
  <c r="S184" i="10"/>
  <c r="Q184" i="10"/>
  <c r="P184" i="10"/>
  <c r="O184" i="10"/>
  <c r="N184" i="10"/>
  <c r="M184" i="10"/>
  <c r="U183" i="10"/>
  <c r="T183" i="10"/>
  <c r="U182" i="10"/>
  <c r="T182" i="10"/>
  <c r="U181" i="10"/>
  <c r="T181" i="10"/>
  <c r="U180" i="10"/>
  <c r="T180" i="10"/>
  <c r="U179" i="10"/>
  <c r="T179" i="10"/>
  <c r="U178" i="10"/>
  <c r="T178" i="10"/>
  <c r="U177" i="10"/>
  <c r="T177" i="10"/>
  <c r="U176" i="10"/>
  <c r="T176" i="10"/>
  <c r="U175" i="10"/>
  <c r="T175" i="10"/>
  <c r="U174" i="10"/>
  <c r="T174" i="10"/>
  <c r="U173" i="10"/>
  <c r="T173" i="10"/>
  <c r="U172" i="10"/>
  <c r="T172" i="10"/>
  <c r="U171" i="10"/>
  <c r="T171" i="10"/>
  <c r="U170" i="10"/>
  <c r="T170" i="10"/>
  <c r="U169" i="10"/>
  <c r="T169" i="10"/>
  <c r="U168" i="10"/>
  <c r="T168" i="10"/>
  <c r="U167" i="10"/>
  <c r="U184" i="10" s="1"/>
  <c r="T167" i="10"/>
  <c r="T184" i="10" s="1"/>
  <c r="S150" i="10" l="1"/>
  <c r="Q150" i="10"/>
  <c r="P150" i="10"/>
  <c r="O150" i="10"/>
  <c r="N150" i="10"/>
  <c r="M150" i="10"/>
  <c r="U149" i="10"/>
  <c r="T149" i="10"/>
  <c r="U148" i="10"/>
  <c r="T148" i="10"/>
  <c r="U147" i="10"/>
  <c r="T147" i="10"/>
  <c r="U146" i="10"/>
  <c r="T146" i="10"/>
  <c r="U145" i="10"/>
  <c r="T145" i="10"/>
  <c r="U144" i="10"/>
  <c r="T144" i="10"/>
  <c r="U143" i="10"/>
  <c r="T143" i="10"/>
  <c r="U142" i="10"/>
  <c r="T142" i="10"/>
  <c r="U141" i="10"/>
  <c r="T141" i="10"/>
  <c r="U140" i="10"/>
  <c r="T140" i="10"/>
  <c r="U139" i="10"/>
  <c r="T139" i="10"/>
  <c r="U138" i="10"/>
  <c r="T138" i="10"/>
  <c r="U137" i="10"/>
  <c r="T137" i="10"/>
  <c r="U136" i="10"/>
  <c r="T136" i="10"/>
  <c r="U135" i="10"/>
  <c r="T135" i="10"/>
  <c r="U134" i="10"/>
  <c r="T134" i="10"/>
  <c r="U133" i="10"/>
  <c r="U150" i="10" s="1"/>
  <c r="T133" i="10"/>
  <c r="T150" i="10" s="1"/>
  <c r="S83" i="10" l="1"/>
  <c r="Q83" i="10"/>
  <c r="P83" i="10"/>
  <c r="O83" i="10"/>
  <c r="N83" i="10"/>
  <c r="M83" i="10"/>
  <c r="U82" i="10"/>
  <c r="T82" i="10"/>
  <c r="U81" i="10"/>
  <c r="T81" i="10"/>
  <c r="U80" i="10"/>
  <c r="T80" i="10"/>
  <c r="U79" i="10"/>
  <c r="T79" i="10"/>
  <c r="U78" i="10"/>
  <c r="T78" i="10"/>
  <c r="U77" i="10"/>
  <c r="T77" i="10"/>
  <c r="U76" i="10"/>
  <c r="T76" i="10"/>
  <c r="U75" i="10"/>
  <c r="T75" i="10"/>
  <c r="U74" i="10"/>
  <c r="T74" i="10"/>
  <c r="U73" i="10"/>
  <c r="T73" i="10"/>
  <c r="U72" i="10"/>
  <c r="T72" i="10"/>
  <c r="U71" i="10"/>
  <c r="T71" i="10"/>
  <c r="U70" i="10"/>
  <c r="T70" i="10"/>
  <c r="U69" i="10"/>
  <c r="T69" i="10"/>
  <c r="U68" i="10"/>
  <c r="T68" i="10"/>
  <c r="U67" i="10"/>
  <c r="T67" i="10"/>
  <c r="U66" i="10"/>
  <c r="T66" i="10"/>
  <c r="U65" i="10"/>
  <c r="U83" i="10" s="1"/>
  <c r="T65" i="10"/>
  <c r="T83" i="10" s="1"/>
  <c r="S118" i="10" l="1"/>
  <c r="Q118" i="10"/>
  <c r="P118" i="10"/>
  <c r="O118" i="10"/>
  <c r="N118" i="10"/>
  <c r="M118" i="10"/>
  <c r="U117" i="10"/>
  <c r="T117" i="10"/>
  <c r="U116" i="10"/>
  <c r="T116" i="10"/>
  <c r="U115" i="10"/>
  <c r="T115" i="10"/>
  <c r="U114" i="10"/>
  <c r="T114" i="10"/>
  <c r="U113" i="10"/>
  <c r="T113" i="10"/>
  <c r="U112" i="10"/>
  <c r="T112" i="10"/>
  <c r="U111" i="10"/>
  <c r="T111" i="10"/>
  <c r="U110" i="10"/>
  <c r="T110" i="10"/>
  <c r="U109" i="10"/>
  <c r="T109" i="10"/>
  <c r="U108" i="10"/>
  <c r="T108" i="10"/>
  <c r="U107" i="10"/>
  <c r="T107" i="10"/>
  <c r="U106" i="10"/>
  <c r="T106" i="10"/>
  <c r="U105" i="10"/>
  <c r="T105" i="10"/>
  <c r="U104" i="10"/>
  <c r="T104" i="10"/>
  <c r="U103" i="10"/>
  <c r="T103" i="10"/>
  <c r="U102" i="10"/>
  <c r="T102" i="10"/>
  <c r="U101" i="10"/>
  <c r="U118" i="10" s="1"/>
  <c r="T101" i="10"/>
  <c r="T118" i="10" s="1"/>
  <c r="S22" i="10" l="1"/>
  <c r="Q22" i="10"/>
  <c r="P22" i="10"/>
  <c r="O22" i="10"/>
  <c r="N22" i="10"/>
  <c r="M22" i="10"/>
  <c r="U21" i="10"/>
  <c r="T21" i="10"/>
  <c r="U20" i="10"/>
  <c r="T20" i="10"/>
  <c r="U19" i="10"/>
  <c r="T19" i="10"/>
  <c r="U18" i="10"/>
  <c r="T18" i="10"/>
  <c r="U17" i="10"/>
  <c r="T17" i="10"/>
  <c r="U16" i="10"/>
  <c r="T16" i="10"/>
  <c r="U15" i="10"/>
  <c r="T15" i="10"/>
  <c r="U14" i="10"/>
  <c r="T14" i="10"/>
  <c r="U13" i="10"/>
  <c r="T13" i="10"/>
  <c r="U12" i="10"/>
  <c r="T12" i="10"/>
  <c r="U11" i="10"/>
  <c r="T11" i="10"/>
  <c r="U10" i="10"/>
  <c r="T10" i="10"/>
  <c r="U9" i="10"/>
  <c r="T9" i="10"/>
  <c r="U8" i="10"/>
  <c r="T8" i="10"/>
  <c r="U7" i="10"/>
  <c r="T7" i="10"/>
  <c r="U6" i="10"/>
  <c r="T6" i="10"/>
  <c r="U5" i="10"/>
  <c r="T5" i="10"/>
  <c r="U4" i="10"/>
  <c r="U22" i="10" s="1"/>
  <c r="T4" i="10"/>
  <c r="T22" i="10" s="1"/>
  <c r="S52" i="10" l="1"/>
  <c r="Q52" i="10"/>
  <c r="P52" i="10"/>
  <c r="O52" i="10"/>
  <c r="N52" i="10"/>
  <c r="M52" i="10"/>
  <c r="U51" i="10"/>
  <c r="T51" i="10"/>
  <c r="U50" i="10"/>
  <c r="T50" i="10"/>
  <c r="U49" i="10"/>
  <c r="T49" i="10"/>
  <c r="U48" i="10"/>
  <c r="T48" i="10"/>
  <c r="U47" i="10"/>
  <c r="T47" i="10"/>
  <c r="U46" i="10"/>
  <c r="T46" i="10"/>
  <c r="U45" i="10"/>
  <c r="T45" i="10"/>
  <c r="U44" i="10"/>
  <c r="T44" i="10"/>
  <c r="U43" i="10"/>
  <c r="T43" i="10"/>
  <c r="U42" i="10"/>
  <c r="T42" i="10"/>
  <c r="U41" i="10"/>
  <c r="T41" i="10"/>
  <c r="U40" i="10"/>
  <c r="T40" i="10"/>
  <c r="U39" i="10"/>
  <c r="T39" i="10"/>
  <c r="U38" i="10"/>
  <c r="T38" i="10"/>
  <c r="U37" i="10"/>
  <c r="T37" i="10"/>
  <c r="U36" i="10"/>
  <c r="T36" i="10"/>
  <c r="U35" i="10"/>
  <c r="U52" i="10" s="1"/>
  <c r="T35" i="10"/>
  <c r="T52" i="10" s="1"/>
  <c r="U34" i="10"/>
  <c r="T34" i="10"/>
  <c r="S373" i="10" l="1"/>
  <c r="Q373" i="10"/>
  <c r="P373" i="10"/>
  <c r="O373" i="10"/>
  <c r="N373" i="10"/>
  <c r="M373" i="10"/>
  <c r="T372" i="10"/>
  <c r="T371" i="10"/>
  <c r="T370" i="10"/>
  <c r="U369" i="10"/>
  <c r="T369" i="10"/>
  <c r="U368" i="10"/>
  <c r="T368" i="10"/>
  <c r="U367" i="10"/>
  <c r="T367" i="10"/>
  <c r="U366" i="10"/>
  <c r="T366" i="10"/>
  <c r="U365" i="10"/>
  <c r="T365" i="10"/>
  <c r="U364" i="10"/>
  <c r="T364" i="10"/>
  <c r="U363" i="10"/>
  <c r="T363" i="10"/>
  <c r="U362" i="10"/>
  <c r="T362" i="10"/>
  <c r="U361" i="10"/>
  <c r="T361" i="10"/>
  <c r="U360" i="10"/>
  <c r="T360" i="10"/>
  <c r="U359" i="10"/>
  <c r="T359" i="10"/>
  <c r="U358" i="10"/>
  <c r="T358" i="10"/>
  <c r="U357" i="10"/>
  <c r="T357" i="10"/>
  <c r="U356" i="10"/>
  <c r="T356" i="10"/>
  <c r="U355" i="10"/>
  <c r="U373" i="10" s="1"/>
  <c r="T355" i="10"/>
  <c r="T373" i="10" s="1"/>
  <c r="S341" i="10" l="1"/>
  <c r="Q341" i="10"/>
  <c r="P341" i="10"/>
  <c r="O341" i="10"/>
  <c r="N341" i="10"/>
  <c r="M341" i="10"/>
  <c r="T340" i="10"/>
  <c r="T339" i="10"/>
  <c r="T338" i="10"/>
  <c r="T337" i="10"/>
  <c r="T336" i="10"/>
  <c r="U335" i="10"/>
  <c r="T335" i="10"/>
  <c r="U334" i="10"/>
  <c r="T334" i="10"/>
  <c r="U333" i="10"/>
  <c r="T333" i="10"/>
  <c r="U332" i="10"/>
  <c r="T332" i="10"/>
  <c r="U331" i="10"/>
  <c r="T331" i="10"/>
  <c r="U330" i="10"/>
  <c r="T330" i="10"/>
  <c r="U329" i="10"/>
  <c r="T329" i="10"/>
  <c r="U328" i="10"/>
  <c r="T328" i="10"/>
  <c r="U327" i="10"/>
  <c r="T327" i="10"/>
  <c r="U326" i="10"/>
  <c r="T326" i="10"/>
  <c r="U325" i="10"/>
  <c r="T325" i="10"/>
  <c r="U324" i="10"/>
  <c r="T324" i="10"/>
  <c r="T341" i="10" l="1"/>
  <c r="U341" i="10"/>
  <c r="S311" i="10"/>
  <c r="Q311" i="10"/>
  <c r="P311" i="10"/>
  <c r="O311" i="10"/>
  <c r="N311" i="10"/>
  <c r="M311" i="10"/>
  <c r="T310" i="10"/>
  <c r="U309" i="10"/>
  <c r="T309" i="10"/>
  <c r="U308" i="10"/>
  <c r="T308" i="10"/>
  <c r="U307" i="10"/>
  <c r="T307" i="10"/>
  <c r="U306" i="10"/>
  <c r="T306" i="10"/>
  <c r="U305" i="10"/>
  <c r="T305" i="10"/>
  <c r="U304" i="10"/>
  <c r="T304" i="10"/>
  <c r="U303" i="10"/>
  <c r="T303" i="10"/>
  <c r="U302" i="10"/>
  <c r="T302" i="10"/>
  <c r="U301" i="10"/>
  <c r="T301" i="10"/>
  <c r="U300" i="10"/>
  <c r="T300" i="10"/>
  <c r="U299" i="10"/>
  <c r="T299" i="10"/>
  <c r="U298" i="10"/>
  <c r="T298" i="10"/>
  <c r="U297" i="10"/>
  <c r="T297" i="10"/>
  <c r="U296" i="10"/>
  <c r="T296" i="10"/>
  <c r="U295" i="10"/>
  <c r="T295" i="10"/>
  <c r="U294" i="10"/>
  <c r="U311" i="10" s="1"/>
  <c r="T294" i="10"/>
  <c r="T311" i="10" s="1"/>
</calcChain>
</file>

<file path=xl/sharedStrings.xml><?xml version="1.0" encoding="utf-8"?>
<sst xmlns="http://schemas.openxmlformats.org/spreadsheetml/2006/main" count="1725" uniqueCount="329">
  <si>
    <t>KL B Ffm Gruppe 1</t>
  </si>
  <si>
    <t>KL B Ffm Gruppe 2</t>
  </si>
  <si>
    <t>KOL Ffm</t>
  </si>
  <si>
    <t>Bundesliga</t>
  </si>
  <si>
    <t>KL A Ffm Gruppe 1</t>
  </si>
  <si>
    <t>KL A Ffm Gruppe 2</t>
  </si>
  <si>
    <t>FSV Frankfurt</t>
  </si>
  <si>
    <t>FC Heisenrath Goldstein</t>
  </si>
  <si>
    <t>Spvgg. 03 Fechenheim</t>
  </si>
  <si>
    <t>SC Weißblau Ffm</t>
  </si>
  <si>
    <t>MKSV Makedonija Ffm</t>
  </si>
  <si>
    <t>TuS Makkabi Ffm II</t>
  </si>
  <si>
    <t>SV 1919 Niederursel</t>
  </si>
  <si>
    <t>-</t>
  </si>
  <si>
    <t>:</t>
  </si>
  <si>
    <t>FC 08 Homburg</t>
  </si>
  <si>
    <t>FC Astoria Walldorf</t>
  </si>
  <si>
    <t>TSV Steinbach Haiger</t>
  </si>
  <si>
    <t>FFV Sportfreunde 04 Ffm</t>
  </si>
  <si>
    <t>Germania Ober-Roden</t>
  </si>
  <si>
    <t>SG Bornheim / Grünweiß Ffm</t>
  </si>
  <si>
    <t>SC Dortelweil</t>
  </si>
  <si>
    <t>FSV Friedrichsdorf</t>
  </si>
  <si>
    <t>FG Seckbach 02</t>
  </si>
  <si>
    <t>FC Tempo Ffm</t>
  </si>
  <si>
    <t>FC Croatia Ffm</t>
  </si>
  <si>
    <t>FC Tempo Ffm II</t>
  </si>
  <si>
    <t>SG Concordia Eschersheim II</t>
  </si>
  <si>
    <t>1. FC Rödelheim 02</t>
  </si>
  <si>
    <t>SV 1920 Bonames</t>
  </si>
  <si>
    <t>FC Gudesding Ffm</t>
  </si>
  <si>
    <t>DJK SW Griesheim II</t>
  </si>
  <si>
    <t>SG Harheim II</t>
  </si>
  <si>
    <t>VfR Bockenheim II</t>
  </si>
  <si>
    <t>FC Gudesding Ffm II</t>
  </si>
  <si>
    <t>FC Croatia Ffm II</t>
  </si>
  <si>
    <t>FC Germania 08 Ginnheim II</t>
  </si>
  <si>
    <t>SV Blau - Gelb Ffm II</t>
  </si>
  <si>
    <t>FC Kosova Ffm II</t>
  </si>
  <si>
    <t>SG 1928 Ffm</t>
  </si>
  <si>
    <t>TSKV Türkgücü Ffm II</t>
  </si>
  <si>
    <t>FC Heisenrath Goldstein II</t>
  </si>
  <si>
    <t>SG 1928 Ffm II</t>
  </si>
  <si>
    <t>SV 1894 Sachsenhausen II</t>
  </si>
  <si>
    <t>FC Posavina Ffm II</t>
  </si>
  <si>
    <t>TSKV Türkgücü Ffm</t>
  </si>
  <si>
    <t>Verein</t>
  </si>
  <si>
    <t>Sp</t>
  </si>
  <si>
    <t>g</t>
  </si>
  <si>
    <t>u</t>
  </si>
  <si>
    <t>v</t>
  </si>
  <si>
    <t>Diff.</t>
  </si>
  <si>
    <t>Pkt.</t>
  </si>
  <si>
    <t>1.</t>
  </si>
  <si>
    <t>2.</t>
  </si>
  <si>
    <t>3.</t>
  </si>
  <si>
    <t>4.</t>
  </si>
  <si>
    <t>5.</t>
  </si>
  <si>
    <t>6.</t>
  </si>
  <si>
    <t>7.</t>
  </si>
  <si>
    <t>8.</t>
  </si>
  <si>
    <t>9.</t>
  </si>
  <si>
    <t>10.</t>
  </si>
  <si>
    <t>11.</t>
  </si>
  <si>
    <t>12.</t>
  </si>
  <si>
    <t>13.</t>
  </si>
  <si>
    <t>15.</t>
  </si>
  <si>
    <t>16.</t>
  </si>
  <si>
    <t>17.</t>
  </si>
  <si>
    <t>18.</t>
  </si>
  <si>
    <t>Eintracht Frankfurt</t>
  </si>
  <si>
    <t>14.</t>
  </si>
  <si>
    <t>VfB Stuttgart</t>
  </si>
  <si>
    <t>FC Kosova Ffm</t>
  </si>
  <si>
    <t>Summen</t>
  </si>
  <si>
    <t>Platz</t>
  </si>
  <si>
    <t>1. FC Union Berlin</t>
  </si>
  <si>
    <t>Tore</t>
  </si>
  <si>
    <t>Bahlinger SC</t>
  </si>
  <si>
    <t>FC Karben</t>
  </si>
  <si>
    <t>KL C Ffm Gruppe 1</t>
  </si>
  <si>
    <t xml:space="preserve">SG 1919 Riederwald </t>
  </si>
  <si>
    <t>KL C Ffm Gruppe 2</t>
  </si>
  <si>
    <t>SV Eritrea Ffm II</t>
  </si>
  <si>
    <t>SG Rotweiss 1901 Ffm</t>
  </si>
  <si>
    <t>FV Stierstadt</t>
  </si>
  <si>
    <t>FC Ethio Addis Ffm 2014</t>
  </si>
  <si>
    <t>FV 09 Eschersheim II</t>
  </si>
  <si>
    <t>Gruppenliga Ffm West</t>
  </si>
  <si>
    <t>1. FSV Mainz 05</t>
  </si>
  <si>
    <t>Borussia Dortmund</t>
  </si>
  <si>
    <t>TSG Hoffenheim</t>
  </si>
  <si>
    <t>Borussia Mönchengladbach</t>
  </si>
  <si>
    <t>Bayer 04 Leverkusen</t>
  </si>
  <si>
    <t>RB Leipzig</t>
  </si>
  <si>
    <t>VfL Wolfsburg</t>
  </si>
  <si>
    <t>FC Augsburg</t>
  </si>
  <si>
    <t>FC Bayern München</t>
  </si>
  <si>
    <t>Regionalliga Südwest</t>
  </si>
  <si>
    <r>
      <rPr>
        <b/>
        <sz val="10"/>
        <color rgb="FF000080"/>
        <rFont val="Arial"/>
        <family val="2"/>
      </rPr>
      <t>Platz</t>
    </r>
  </si>
  <si>
    <r>
      <rPr>
        <b/>
        <sz val="10"/>
        <color rgb="FF000080"/>
        <rFont val="Arial"/>
        <family val="2"/>
      </rPr>
      <t>Verein</t>
    </r>
  </si>
  <si>
    <r>
      <rPr>
        <b/>
        <sz val="10"/>
        <color rgb="FF000080"/>
        <rFont val="Arial"/>
        <family val="2"/>
      </rPr>
      <t>Sp</t>
    </r>
  </si>
  <si>
    <r>
      <rPr>
        <b/>
        <sz val="10"/>
        <color rgb="FF000080"/>
        <rFont val="Arial"/>
        <family val="2"/>
      </rPr>
      <t>g</t>
    </r>
  </si>
  <si>
    <r>
      <rPr>
        <b/>
        <sz val="10"/>
        <color rgb="FF000080"/>
        <rFont val="Arial"/>
        <family val="2"/>
      </rPr>
      <t>u</t>
    </r>
  </si>
  <si>
    <r>
      <rPr>
        <b/>
        <sz val="10"/>
        <color rgb="FF000080"/>
        <rFont val="Arial"/>
        <family val="2"/>
      </rPr>
      <t>v</t>
    </r>
  </si>
  <si>
    <r>
      <rPr>
        <b/>
        <sz val="10"/>
        <color rgb="FF000080"/>
        <rFont val="Arial"/>
        <family val="2"/>
      </rPr>
      <t>Tore</t>
    </r>
  </si>
  <si>
    <r>
      <rPr>
        <b/>
        <sz val="10"/>
        <color rgb="FF000080"/>
        <rFont val="Arial"/>
        <family val="2"/>
      </rPr>
      <t>Diff.</t>
    </r>
  </si>
  <si>
    <r>
      <rPr>
        <b/>
        <sz val="10"/>
        <color rgb="FF000080"/>
        <rFont val="Arial"/>
        <family val="2"/>
      </rPr>
      <t>Pkt.</t>
    </r>
  </si>
  <si>
    <t>Sport-Club Freiburg</t>
  </si>
  <si>
    <t>SG Praunheim 1908</t>
  </si>
  <si>
    <t>SG Barockstadt Fulda-Lehnerz</t>
  </si>
  <si>
    <t>KSV Hessen Kassel</t>
  </si>
  <si>
    <t>SV Werder Bremen</t>
  </si>
  <si>
    <t>Spvgg. 05 Oberrad</t>
  </si>
  <si>
    <t>Verbandsliga Süd</t>
  </si>
  <si>
    <t>Sportfreunde Seligenstadt</t>
  </si>
  <si>
    <t>SG 1919 Riederwald II</t>
  </si>
  <si>
    <t>Fr</t>
  </si>
  <si>
    <t>So</t>
  </si>
  <si>
    <t>1. FC Heidenheim</t>
  </si>
  <si>
    <t>SV Pars Neu - Isenburg</t>
  </si>
  <si>
    <t>SKV Rot-Weiß Darmstadt</t>
  </si>
  <si>
    <t xml:space="preserve">TSG 51 Ffm </t>
  </si>
  <si>
    <t xml:space="preserve">TuS Nieder - Eschbach </t>
  </si>
  <si>
    <t>SV Blau-Gelb Ffm</t>
  </si>
  <si>
    <t xml:space="preserve">BSC SW 19 Ffm </t>
  </si>
  <si>
    <t>TSG Niederrad 1898</t>
  </si>
  <si>
    <t>FC Serkeftin 92 Ffm</t>
  </si>
  <si>
    <t xml:space="preserve">FC Posavina Ffm </t>
  </si>
  <si>
    <t>FSV 1910 Bergen</t>
  </si>
  <si>
    <t xml:space="preserve">FC Germania 1911 Enkheim </t>
  </si>
  <si>
    <t>FC Germania Enkheim II</t>
  </si>
  <si>
    <t>FC Korea Ffm</t>
  </si>
  <si>
    <t>SV Viktoria Preußen 07 II</t>
  </si>
  <si>
    <t>SV Sandhof 63 Niederrad II</t>
  </si>
  <si>
    <t>FC Fortuna Ffm II</t>
  </si>
  <si>
    <t>FFC Olympia 07 Ffm II</t>
  </si>
  <si>
    <t xml:space="preserve">SC Riedberg </t>
  </si>
  <si>
    <t xml:space="preserve">FV Saz - Rock Ffm </t>
  </si>
  <si>
    <t>SV 07 Heddernheim II</t>
  </si>
  <si>
    <t xml:space="preserve">TSG Frankfurter Berg </t>
  </si>
  <si>
    <t>FV 1920 Hausen II</t>
  </si>
  <si>
    <t>FC Corumspor Ffm</t>
  </si>
  <si>
    <t>1. FC Rödelheim 02 II</t>
  </si>
  <si>
    <t>TSG Nieder-Erlenbach</t>
  </si>
  <si>
    <t>FC Dynamo Ffm</t>
  </si>
  <si>
    <t>SV 1920 Bonames II</t>
  </si>
  <si>
    <t>SC Freiburg II</t>
  </si>
  <si>
    <t>SV Stuttgarter Kickers</t>
  </si>
  <si>
    <t>1. FSV Mainz 05 II</t>
  </si>
  <si>
    <t>FC St. Pauli</t>
  </si>
  <si>
    <t>1. FC A 04 Darmstadt</t>
  </si>
  <si>
    <t>VfR Groß-Gerau</t>
  </si>
  <si>
    <t>SV Hummelroth</t>
  </si>
  <si>
    <t>OFC Kickers II</t>
  </si>
  <si>
    <t>FC Kaichen</t>
  </si>
  <si>
    <t>FC Union Niederrad 07</t>
  </si>
  <si>
    <t xml:space="preserve">Spvgg. 02 Griesheim </t>
  </si>
  <si>
    <t xml:space="preserve">TuS Makkabi Ffm </t>
  </si>
  <si>
    <t xml:space="preserve">SV 07 Heddernheim </t>
  </si>
  <si>
    <t xml:space="preserve">SG Harheim </t>
  </si>
  <si>
    <t xml:space="preserve">SV Viktoria Preußen 07 Ffm </t>
  </si>
  <si>
    <t xml:space="preserve">FV 1920 Hausen </t>
  </si>
  <si>
    <t>SG Westend Ffm</t>
  </si>
  <si>
    <t>VfR 1955 Bockenheim</t>
  </si>
  <si>
    <t>SV Sandhof 63 Niederrad</t>
  </si>
  <si>
    <t>SV 1919 Niederursel II</t>
  </si>
  <si>
    <t>TSG 1951 Ffm II</t>
  </si>
  <si>
    <t>FC Gudesding Ffm III</t>
  </si>
  <si>
    <t>FC Tempo Ffm III</t>
  </si>
  <si>
    <t>DJK Sportfr. Bad Homburg</t>
  </si>
  <si>
    <t>Wertung</t>
  </si>
  <si>
    <t>1. FC Köln</t>
  </si>
  <si>
    <t>Hamburger SV</t>
  </si>
  <si>
    <t>SV Sandhausen</t>
  </si>
  <si>
    <t>SGV Freiberg Fussball</t>
  </si>
  <si>
    <t>SV Eintracht - Trier</t>
  </si>
  <si>
    <t>OFC Kickers Offenbach</t>
  </si>
  <si>
    <t>SG Sonnenhof Großaspach</t>
  </si>
  <si>
    <t>TSG Balingen Fussball</t>
  </si>
  <si>
    <t>FC Bayern Alzenau</t>
  </si>
  <si>
    <t>TSV Schott Mainz</t>
  </si>
  <si>
    <t>Hessenliga</t>
  </si>
  <si>
    <t>Hünfelder SV</t>
  </si>
  <si>
    <t>KSV Baunatal</t>
  </si>
  <si>
    <t>Eintracht Frankfurt U 21</t>
  </si>
  <si>
    <t>SV Rot-Weiss Walldorf</t>
  </si>
  <si>
    <t>Türk Gücü Friedberg</t>
  </si>
  <si>
    <t>SV Darmstadt 98 U 21</t>
  </si>
  <si>
    <t>1. Hanauer FC</t>
  </si>
  <si>
    <t>SV Weidenhausen</t>
  </si>
  <si>
    <t>FSV Fernwald</t>
  </si>
  <si>
    <t>TSV Eintracht Stadtallendorf</t>
  </si>
  <si>
    <t>FC Giessen</t>
  </si>
  <si>
    <t>SC Waldgirmes</t>
  </si>
  <si>
    <t>CSC 03 Kassel</t>
  </si>
  <si>
    <t>VfB 1905 Marburg</t>
  </si>
  <si>
    <t>FC Eddersheim</t>
  </si>
  <si>
    <t>SC 1960 Hanau</t>
  </si>
  <si>
    <t>SV Unterflockenbach</t>
  </si>
  <si>
    <t>FC Kalbach</t>
  </si>
  <si>
    <t>SG Langstadt / Babenhausen</t>
  </si>
  <si>
    <t>1. FC Langen</t>
  </si>
  <si>
    <t>SV Rot-Weiß Walldorf II</t>
  </si>
  <si>
    <t>spielfrei</t>
  </si>
  <si>
    <t>SG Neu-Anspach</t>
  </si>
  <si>
    <t>Türk SV Bad Nauheim</t>
  </si>
  <si>
    <t>SG Wehrheim/Pfaffenwiesbach</t>
  </si>
  <si>
    <t>SV Bosnien/Herzegowina Ffm</t>
  </si>
  <si>
    <t>FC Olympia Fauerbach</t>
  </si>
  <si>
    <t>SkV Beienheim</t>
  </si>
  <si>
    <t>VfL Germania 94</t>
  </si>
  <si>
    <t>FSG Burg-Gräferode</t>
  </si>
  <si>
    <t>SC Concordia Eschersheim</t>
  </si>
  <si>
    <t>FC Germania 08 Ginnheim</t>
  </si>
  <si>
    <t>GSU Hellas Ffm</t>
  </si>
  <si>
    <t>SC Eritrea Ffm</t>
  </si>
  <si>
    <t>DJK SW Griesheim</t>
  </si>
  <si>
    <t>Spvgg. 02 Griesheim II</t>
  </si>
  <si>
    <t>FG Seckbach II</t>
  </si>
  <si>
    <t>FC Union Niederrad II</t>
  </si>
  <si>
    <t>SV Bosnien / Herzegowina Ffm II</t>
  </si>
  <si>
    <t>Spvgg. Oberrad II</t>
  </si>
  <si>
    <t>SC Goldstein 1951</t>
  </si>
  <si>
    <t>abgesetzt</t>
  </si>
  <si>
    <t>FFC Olympia 07 Ffm</t>
  </si>
  <si>
    <t>SG Bornheim / Grün-Weiß Ffm II</t>
  </si>
  <si>
    <t>TG Sachsenhausen</t>
  </si>
  <si>
    <t>FC Fortuna 73 Ffm</t>
  </si>
  <si>
    <t>SV Griesheim Tarik</t>
  </si>
  <si>
    <t>SV 1894 Sachsenhausen</t>
  </si>
  <si>
    <t>TuS Nieder-Eschbach II</t>
  </si>
  <si>
    <t>1. FC Maroc 74 Ffm</t>
  </si>
  <si>
    <t>FV 09 Eschersheim</t>
  </si>
  <si>
    <t xml:space="preserve">Spvgg. 03 Fechenheim II </t>
  </si>
  <si>
    <t>SC Goldstein 1951 II</t>
  </si>
  <si>
    <t>VfL Germania 94 II</t>
  </si>
  <si>
    <t>FFC Victoria Ffm von 2012</t>
  </si>
  <si>
    <t>FC Union Niederrad 07 III</t>
  </si>
  <si>
    <t>GSU Hellas Ffm II</t>
  </si>
  <si>
    <t>DJK SW Griesheim III</t>
  </si>
  <si>
    <t>SG Westend Ffm II</t>
  </si>
  <si>
    <t>FC Serkeftin Spor Ffm II</t>
  </si>
  <si>
    <t>FC Ethio Addis Ffm von  2014 II</t>
  </si>
  <si>
    <t>BSC SW 1919 Ffm II</t>
  </si>
  <si>
    <t>TuS Nieder - Eschbach III</t>
  </si>
  <si>
    <t>FC Corumspor Ffm II</t>
  </si>
  <si>
    <t>SV 1894 Sachsenhausen III</t>
  </si>
  <si>
    <t>Spvgg. Kickers 16</t>
  </si>
  <si>
    <t>FC Markaz Ffm</t>
  </si>
  <si>
    <t>Riedberger SV</t>
  </si>
  <si>
    <t>FFC Olympia 07 Ffm III</t>
  </si>
  <si>
    <t>TSG Frankfurter Berg III</t>
  </si>
  <si>
    <t>SC Riedberg Ffm II</t>
  </si>
  <si>
    <r>
      <t>SG Westend Ffm</t>
    </r>
    <r>
      <rPr>
        <b/>
        <sz val="10"/>
        <color rgb="FF0000FF"/>
        <rFont val="Arial"/>
        <family val="2"/>
      </rPr>
      <t xml:space="preserve"> (Aufsteiger)</t>
    </r>
  </si>
  <si>
    <r>
      <t>GSU Hellas Ffm</t>
    </r>
    <r>
      <rPr>
        <b/>
        <sz val="10"/>
        <color rgb="FF0000FF"/>
        <rFont val="Arial"/>
        <family val="2"/>
      </rPr>
      <t xml:space="preserve"> (Aufsteiger)</t>
    </r>
  </si>
  <si>
    <r>
      <t>FFV Sportfreunde 04</t>
    </r>
    <r>
      <rPr>
        <b/>
        <sz val="10"/>
        <color rgb="FF0000FF"/>
        <rFont val="Arial"/>
        <family val="2"/>
      </rPr>
      <t xml:space="preserve"> (Absteiger)</t>
    </r>
  </si>
  <si>
    <r>
      <t>Germania Ginnheim</t>
    </r>
    <r>
      <rPr>
        <b/>
        <sz val="10"/>
        <color rgb="FF0000FF"/>
        <rFont val="Arial"/>
        <family val="2"/>
      </rPr>
      <t xml:space="preserve"> (Aufsteiger)</t>
    </r>
  </si>
  <si>
    <r>
      <t>SC Eritrea Ffm</t>
    </r>
    <r>
      <rPr>
        <b/>
        <sz val="10"/>
        <color rgb="FF0000FF"/>
        <rFont val="Arial"/>
        <family val="2"/>
      </rPr>
      <t xml:space="preserve"> (Aufsteiger)</t>
    </r>
  </si>
  <si>
    <r>
      <t>Spvgg. 02 Griesheim II</t>
    </r>
    <r>
      <rPr>
        <b/>
        <sz val="10"/>
        <color rgb="FF0000FF"/>
        <rFont val="Arial"/>
        <family val="2"/>
      </rPr>
      <t xml:space="preserve"> (Aufsteiger)</t>
    </r>
  </si>
  <si>
    <r>
      <t xml:space="preserve">SG Bornheim / GW Ffm II </t>
    </r>
    <r>
      <rPr>
        <b/>
        <sz val="10"/>
        <color rgb="FF0000FF"/>
        <rFont val="Arial"/>
        <family val="2"/>
      </rPr>
      <t>(Abteiger)</t>
    </r>
  </si>
  <si>
    <r>
      <t>Spvgg. Oberrad II</t>
    </r>
    <r>
      <rPr>
        <b/>
        <sz val="10"/>
        <color rgb="FF0000FF"/>
        <rFont val="Arial"/>
        <family val="2"/>
      </rPr>
      <t xml:space="preserve"> (Aufsteiger)</t>
    </r>
  </si>
  <si>
    <r>
      <t>FC Union Niederrad II</t>
    </r>
    <r>
      <rPr>
        <b/>
        <sz val="10"/>
        <color rgb="FF0000FF"/>
        <rFont val="Arial"/>
        <family val="2"/>
      </rPr>
      <t xml:space="preserve"> (Aufsteiger)</t>
    </r>
  </si>
  <si>
    <r>
      <t>SV Griesheim Tarik</t>
    </r>
    <r>
      <rPr>
        <b/>
        <sz val="10"/>
        <color rgb="FF0000FF"/>
        <rFont val="Arial"/>
        <family val="2"/>
      </rPr>
      <t xml:space="preserve"> (Abteiger)</t>
    </r>
  </si>
  <si>
    <r>
      <t>TuS Nieder-Eschbach II</t>
    </r>
    <r>
      <rPr>
        <b/>
        <sz val="10"/>
        <color rgb="FF0000FF"/>
        <rFont val="Arial"/>
        <family val="2"/>
      </rPr>
      <t xml:space="preserve"> (Aufsteiger)</t>
    </r>
  </si>
  <si>
    <r>
      <t>SV Blau - Gelb Ffm II</t>
    </r>
    <r>
      <rPr>
        <b/>
        <sz val="10"/>
        <color rgb="FF0000FF"/>
        <rFont val="Arial"/>
        <family val="2"/>
      </rPr>
      <t xml:space="preserve"> (Aufsteiger)</t>
    </r>
  </si>
  <si>
    <r>
      <t>FV 09 Eschersheim</t>
    </r>
    <r>
      <rPr>
        <b/>
        <sz val="10"/>
        <color rgb="FF0000FF"/>
        <rFont val="Arial"/>
        <family val="2"/>
      </rPr>
      <t xml:space="preserve"> (Absteiger)</t>
    </r>
  </si>
  <si>
    <r>
      <t>SV 1919 Niederursel II</t>
    </r>
    <r>
      <rPr>
        <b/>
        <sz val="10"/>
        <color rgb="FF0000FF"/>
        <rFont val="Arial"/>
        <family val="2"/>
      </rPr>
      <t xml:space="preserve"> (Aufsteiger)</t>
    </r>
  </si>
  <si>
    <r>
      <t>FC Fortuna Ffm II</t>
    </r>
    <r>
      <rPr>
        <b/>
        <sz val="10"/>
        <color rgb="FF0033CC"/>
        <rFont val="Arial"/>
        <family val="2"/>
      </rPr>
      <t xml:space="preserve"> (Aufsteiger)</t>
    </r>
  </si>
  <si>
    <r>
      <t xml:space="preserve">Spvgg. 03 Fechenheim II </t>
    </r>
    <r>
      <rPr>
        <b/>
        <sz val="10"/>
        <color rgb="FF0000FF"/>
        <rFont val="Arial"/>
        <family val="2"/>
      </rPr>
      <t>(Absteiger)</t>
    </r>
  </si>
  <si>
    <r>
      <t>BSC SW 1919 Ffm II</t>
    </r>
    <r>
      <rPr>
        <b/>
        <sz val="10"/>
        <color rgb="FF0033CC"/>
        <rFont val="Arial"/>
        <family val="2"/>
      </rPr>
      <t xml:space="preserve"> (Absteiger)</t>
    </r>
  </si>
  <si>
    <r>
      <t>1. FC Maroc 74 Ffm</t>
    </r>
    <r>
      <rPr>
        <b/>
        <sz val="10"/>
        <color rgb="FF0000FF"/>
        <rFont val="Arial"/>
        <family val="2"/>
      </rPr>
      <t xml:space="preserve"> (Absteiger)</t>
    </r>
  </si>
  <si>
    <t>SV Hummelroth (Aufsteiger)</t>
  </si>
  <si>
    <t>FC Giessen (Absteiger)</t>
  </si>
  <si>
    <t>FC Turabdin-Babylon Pohlheim</t>
  </si>
  <si>
    <t>Sa</t>
  </si>
  <si>
    <t>FFV Sportfreunde 04 Ffm II zg.</t>
  </si>
  <si>
    <t>SG 08 Praunheim II</t>
  </si>
  <si>
    <t>MKSV Makedonija Ffm II zg.</t>
  </si>
  <si>
    <t>FC Dynamo Ffm II zg.</t>
  </si>
  <si>
    <t>TSG Frankfurter Berg II zg.</t>
  </si>
  <si>
    <t>SV Frankfurt Nord zg.</t>
  </si>
  <si>
    <t>FC City Ffm zg.</t>
  </si>
  <si>
    <r>
      <t xml:space="preserve">CSC 03 Kassel </t>
    </r>
    <r>
      <rPr>
        <b/>
        <sz val="10"/>
        <color rgb="FF0000FF"/>
        <rFont val="Arial"/>
        <family val="2"/>
      </rPr>
      <t>(Aufsteiger)</t>
    </r>
  </si>
  <si>
    <r>
      <t>FC TuBa Pohlheim</t>
    </r>
    <r>
      <rPr>
        <b/>
        <sz val="10"/>
        <color rgb="FF0000FF"/>
        <rFont val="Arial"/>
        <family val="2"/>
      </rPr>
      <t xml:space="preserve"> (Aufsteiger)</t>
    </r>
  </si>
  <si>
    <t>SV Griesheim Tarik II zg.</t>
  </si>
  <si>
    <t>SV Griesheim Tarik II (Absteiger)</t>
  </si>
  <si>
    <t>Mi</t>
  </si>
  <si>
    <r>
      <rPr>
        <b/>
        <sz val="10"/>
        <color rgb="FF0033CC"/>
        <rFont val="Arial"/>
        <family val="2"/>
      </rPr>
      <t xml:space="preserve">17 Mannschaften, 1 Aufsteiger, </t>
    </r>
    <r>
      <rPr>
        <b/>
        <sz val="10"/>
        <color rgb="FFFF0000"/>
        <rFont val="Arial"/>
        <family val="2"/>
      </rPr>
      <t>max. 3 Absteiger,</t>
    </r>
    <r>
      <rPr>
        <b/>
        <sz val="10"/>
        <color rgb="FF0033CC"/>
        <rFont val="Arial"/>
        <family val="2"/>
      </rPr>
      <t xml:space="preserve"> Richtzahl 17
Relegation mit der Kreisliga A Gr. 1 und Relegationsteilnehmer KOL um einen Platz in der KOL</t>
    </r>
    <r>
      <rPr>
        <b/>
        <sz val="10"/>
        <color rgb="FFFF0000"/>
        <rFont val="Arial"/>
        <family val="2"/>
      </rPr>
      <t xml:space="preserve">
</t>
    </r>
    <r>
      <rPr>
        <b/>
        <sz val="10"/>
        <color theme="1"/>
        <rFont val="Arial"/>
        <family val="2"/>
      </rPr>
      <t xml:space="preserve">Relegation mit Kreisligen A Gr. 1 und B Gr.1 und Gr.2 nach unten
Die Zahl der Mannschaften in den 2 Kreisligen wird in der Summe auf 34 festgeschrieben
Die Anzahl der Absteiger wird hälftig auf die beiden Spielklassen verteilt.
Sollten aus der Kreisoberliga 3 oder 5 Mannschaften absteigen, wird über ein Entscheidungsspiel zwischen den Vor- bzw. Drittletzten der beiden Gruppen ein zusätzlicher Absteiger ermittelt.
</t>
    </r>
    <r>
      <rPr>
        <b/>
        <sz val="10"/>
        <color rgb="FFFF0000"/>
        <rFont val="Arial"/>
        <family val="2"/>
      </rPr>
      <t>SV Frankfurt Nord nach dem 7. Spieltag gestrichen (3 mal Nichtantritt)</t>
    </r>
    <r>
      <rPr>
        <b/>
        <sz val="10"/>
        <color theme="1"/>
        <rFont val="Arial"/>
        <family val="2"/>
      </rPr>
      <t xml:space="preserve">
</t>
    </r>
    <r>
      <rPr>
        <b/>
        <u/>
        <sz val="10"/>
        <color rgb="FFFF0000"/>
        <rFont val="Arial"/>
        <family val="2"/>
      </rPr>
      <t>Punktabzug wegen nichterfüllen Schiedsrichtersoll:</t>
    </r>
    <r>
      <rPr>
        <b/>
        <sz val="10"/>
        <color rgb="FFFF0000"/>
        <rFont val="Arial"/>
        <family val="2"/>
      </rPr>
      <t xml:space="preserve"> SV Sachsenhausen, Griesheim Tarik, 
Heisenrath Goldstein, SC Goldstein 1951</t>
    </r>
  </si>
  <si>
    <t>FC Ethio Addis Ffm 2014 zg.</t>
  </si>
  <si>
    <t>FC Serkeftin Spor Ffm II zg.</t>
  </si>
  <si>
    <t>SC Goldstein 1951 II zg.</t>
  </si>
  <si>
    <r>
      <rPr>
        <b/>
        <sz val="10"/>
        <color rgb="FF0000FF"/>
        <rFont val="Arial"/>
        <family val="2"/>
      </rPr>
      <t xml:space="preserve">Gruppe 2: 17 Mannschaften, 1 Aufsteiger, </t>
    </r>
    <r>
      <rPr>
        <b/>
        <sz val="10"/>
        <color rgb="FFFF0000"/>
        <rFont val="Arial"/>
        <family val="2"/>
      </rPr>
      <t>maximal 3 Absteiger</t>
    </r>
    <r>
      <rPr>
        <b/>
        <sz val="10"/>
        <color rgb="FF0000FF"/>
        <rFont val="Arial"/>
        <family val="2"/>
      </rPr>
      <t xml:space="preserve">
Relegation zur Kreisliga A mit Kreisligen B Gr. 1 und A Gr.1 und Gr.2
</t>
    </r>
    <r>
      <rPr>
        <b/>
        <sz val="10"/>
        <rFont val="Arial"/>
        <family val="2"/>
      </rPr>
      <t xml:space="preserve">Relegation nach unten mit Kreisligen B Gr. 1 und C Gr.1 und Gr.2
Die Zahl der Mannschaften in den 2 Kreisligen wird in der Summe auf 34 festgeschrieben.
Die Anzahl der Absteiger wird hälftig auf die beiden Spielklassen verteilt
</t>
    </r>
    <r>
      <rPr>
        <b/>
        <u/>
        <sz val="10"/>
        <color rgb="FFFF0000"/>
        <rFont val="Arial"/>
        <family val="2"/>
      </rPr>
      <t>SC Goldstein II. nach dem 21. Spieltag wegen dreimaligen Nichtantreten gestrichen</t>
    </r>
    <r>
      <rPr>
        <b/>
        <sz val="10"/>
        <rFont val="Arial"/>
        <family val="2"/>
      </rPr>
      <t xml:space="preserve">
</t>
    </r>
    <r>
      <rPr>
        <b/>
        <sz val="10"/>
        <color rgb="FFFF0000"/>
        <rFont val="Arial"/>
        <family val="2"/>
      </rPr>
      <t>Punktabzug wegen nichterfüllen Schiedsrichtersoll:</t>
    </r>
    <r>
      <rPr>
        <b/>
        <sz val="10"/>
        <rFont val="Arial"/>
        <family val="2"/>
      </rPr>
      <t xml:space="preserve"> TSG Niederrad, SC Weißblau
</t>
    </r>
    <r>
      <rPr>
        <b/>
        <sz val="10"/>
        <color rgb="FFFF0000"/>
        <rFont val="Arial"/>
        <family val="2"/>
      </rPr>
      <t>6 Pkt. Abzug für Germania 94 II durch Urteil</t>
    </r>
  </si>
  <si>
    <r>
      <rPr>
        <b/>
        <sz val="10"/>
        <color rgb="FF0000FF"/>
        <rFont val="Arial"/>
        <family val="2"/>
      </rPr>
      <t xml:space="preserve">Gruppe 2: 18 Mannschaften, 1 Aufsteiger
</t>
    </r>
    <r>
      <rPr>
        <b/>
        <sz val="10"/>
        <rFont val="Arial"/>
        <family val="2"/>
      </rPr>
      <t xml:space="preserve">Relegation mit Kreisligen B Gruppe 1 und 2 und Kreisliga C Gruppe 2
</t>
    </r>
    <r>
      <rPr>
        <b/>
        <sz val="10"/>
        <color rgb="FFFF0000"/>
        <rFont val="Arial"/>
        <family val="2"/>
      </rPr>
      <t xml:space="preserve">FC Dynamo Ffm II nach dreimaligem Nichtantreten am 7. Spieltag gestrichen
FC Serkeftin Spor Ffm II nach dreimaligem Nichtantreten gestrichen 22.02.2026
FC Corumspor Ffm II nach dreimaligem Nichtantreten gestrichen 08.03.2026
6 Punkte Abzug für FC Ethio Addis Ffm von  2014 II
</t>
    </r>
    <r>
      <rPr>
        <b/>
        <u/>
        <sz val="10"/>
        <color rgb="FFFF0000"/>
        <rFont val="Arial"/>
        <family val="2"/>
      </rPr>
      <t>Punktabzug wegen nichterfüllen Schiedsrichtersoll:</t>
    </r>
    <r>
      <rPr>
        <b/>
        <sz val="10"/>
        <color rgb="FFFF0000"/>
        <rFont val="Arial"/>
        <family val="2"/>
      </rPr>
      <t xml:space="preserve"> FC Korea</t>
    </r>
  </si>
  <si>
    <t>FC Corumspor Ffm II z.g</t>
  </si>
  <si>
    <t xml:space="preserve"> </t>
  </si>
  <si>
    <t>29. Spieltag</t>
  </si>
  <si>
    <t>Do</t>
  </si>
  <si>
    <t>Nachholspiel vom 20. Spieltag</t>
  </si>
  <si>
    <t>30. Spieltag</t>
  </si>
  <si>
    <t>Neuansetzung vom 9. Spieltag</t>
  </si>
  <si>
    <t>Di</t>
  </si>
  <si>
    <t>Nachholspiele vom 26. Spieltag</t>
  </si>
  <si>
    <t>21. bis 23.04.2026</t>
  </si>
  <si>
    <t>FC Croatia Ffm II z.g.</t>
  </si>
  <si>
    <r>
      <rPr>
        <b/>
        <sz val="10"/>
        <color rgb="FF0000FF"/>
        <rFont val="Arial"/>
        <family val="2"/>
      </rPr>
      <t xml:space="preserve">Gruppe 2: 17 Mannschaften, 1 Aufsteiger
</t>
    </r>
    <r>
      <rPr>
        <b/>
        <sz val="10"/>
        <rFont val="Arial"/>
        <family val="2"/>
      </rPr>
      <t xml:space="preserve">Relegation mit Kreisligen B Gruppe 1 und 2 und Kreisliga C Gruppe 2
</t>
    </r>
    <r>
      <rPr>
        <b/>
        <sz val="10"/>
        <color rgb="FFFF0000"/>
        <rFont val="Arial"/>
        <family val="2"/>
      </rPr>
      <t xml:space="preserve">MKSV Makedonija Ffm II hat seine Mannschaft vor dem 6. Spieltag zurückgezogen
TSG Frankfurter Berg II hat seine Mannschaft vor dem 7. Spieltag zurückgezogen
GriesheimTarik II. nach dreimaligem Nichtantreten gestrichen 08.12.2025
FC Ethio Addis Ffm 2014 nach dreimaligem Nichtantreten gestrichen 22.02.2026
FC Croatia Ffm II nach dreimaligem Nichtantreten gestrichen 15.04.2026
</t>
    </r>
    <r>
      <rPr>
        <b/>
        <u/>
        <sz val="10"/>
        <color rgb="FFFF0000"/>
        <rFont val="Arial"/>
        <family val="2"/>
      </rPr>
      <t>Punktabzug wegen nichterfüllen Schiedsrichtersoll:</t>
    </r>
    <r>
      <rPr>
        <b/>
        <sz val="10"/>
        <color rgb="FFFF0000"/>
        <rFont val="Arial"/>
        <family val="2"/>
      </rPr>
      <t xml:space="preserve"> FC Dynamo, FC Ethio Addis</t>
    </r>
  </si>
  <si>
    <r>
      <rPr>
        <b/>
        <sz val="10"/>
        <color rgb="FF0000FF"/>
        <rFont val="Arial"/>
        <family val="2"/>
      </rPr>
      <t>Gruppe 1: 16 Mannschaften, 1 Aufsteiger -</t>
    </r>
    <r>
      <rPr>
        <b/>
        <sz val="10"/>
        <color rgb="FFFF0000"/>
        <rFont val="Arial"/>
        <family val="2"/>
      </rPr>
      <t xml:space="preserve"> max 3 Absteiger
</t>
    </r>
    <r>
      <rPr>
        <b/>
        <u/>
        <sz val="10"/>
        <color rgb="FF0000FF"/>
        <rFont val="Arial"/>
        <family val="2"/>
      </rPr>
      <t xml:space="preserve">Meister und Aufsteiger in die Kreisliga A TSG Frankfurter Berg </t>
    </r>
    <r>
      <rPr>
        <b/>
        <sz val="10"/>
        <color rgb="FF0000FF"/>
        <rFont val="Arial"/>
        <family val="2"/>
      </rPr>
      <t xml:space="preserve">
</t>
    </r>
    <r>
      <rPr>
        <b/>
        <sz val="10"/>
        <color rgb="FF0033CC"/>
        <rFont val="Arial"/>
        <family val="2"/>
      </rPr>
      <t>Relegation zur Kreisliga A mit Kreisligen B Gr. 2 und A Gr.1 und Gr.2</t>
    </r>
    <r>
      <rPr>
        <b/>
        <sz val="10"/>
        <color rgb="FFFF0000"/>
        <rFont val="Arial"/>
        <family val="2"/>
      </rPr>
      <t xml:space="preserve">
</t>
    </r>
    <r>
      <rPr>
        <b/>
        <sz val="10"/>
        <color theme="1"/>
        <rFont val="Arial"/>
        <family val="2"/>
      </rPr>
      <t>Relegationnach unten mit Kreisligen B Gr. 2 und C Gr.1 und Gr.2</t>
    </r>
    <r>
      <rPr>
        <b/>
        <sz val="10"/>
        <rFont val="Arial"/>
        <family val="2"/>
      </rPr>
      <t xml:space="preserve">
Die Zahl der Mannschaften in den 2 Kreisligen wird in der Summe auf 34 festgeschrieben.
Die Anzahl der Absteiger wird hälftig auf die beiden Spielklassen verteilt
</t>
    </r>
    <r>
      <rPr>
        <b/>
        <sz val="10"/>
        <color rgb="FFFF0000"/>
        <rFont val="Arial"/>
        <family val="2"/>
      </rPr>
      <t xml:space="preserve">FFV Sportfreunde 04 Ffm II hat seine Mannschaft nach dem 2. Spieltag zurückgezogen
</t>
    </r>
    <r>
      <rPr>
        <b/>
        <u/>
        <sz val="10"/>
        <color rgb="FFFF0000"/>
        <rFont val="Arial"/>
        <family val="2"/>
      </rPr>
      <t>Punktabzug wegen nichterfüllen Schiedsrichtersoll:</t>
    </r>
    <r>
      <rPr>
        <b/>
        <sz val="10"/>
        <color rgb="FFFF0000"/>
        <rFont val="Arial"/>
        <family val="2"/>
      </rPr>
      <t xml:space="preserve"> </t>
    </r>
    <r>
      <rPr>
        <b/>
        <sz val="10"/>
        <rFont val="Arial"/>
        <family val="2"/>
      </rPr>
      <t>FC Corumspor, FV Eschersheim,  FC Maroc</t>
    </r>
  </si>
  <si>
    <t>31. Spieltag</t>
  </si>
  <si>
    <t>Mittwoch 29.04.2026</t>
  </si>
  <si>
    <r>
      <rPr>
        <b/>
        <sz val="10"/>
        <color rgb="FF0033CC"/>
        <rFont val="Arial"/>
        <family val="2"/>
      </rPr>
      <t xml:space="preserve">    17 Mannschaften, 1 Aufsteiger ,</t>
    </r>
    <r>
      <rPr>
        <b/>
        <sz val="10"/>
        <color rgb="FFFF0000"/>
        <rFont val="Arial"/>
        <family val="2"/>
      </rPr>
      <t xml:space="preserve"> maximal 5 Absteiger</t>
    </r>
    <r>
      <rPr>
        <b/>
        <sz val="10"/>
        <color rgb="FF0033CC"/>
        <rFont val="Arial"/>
        <family val="2"/>
      </rPr>
      <t xml:space="preserve"> - Richtzahl 17
</t>
    </r>
    <r>
      <rPr>
        <b/>
        <u/>
        <sz val="10"/>
        <color rgb="FF0000FF"/>
        <rFont val="Arial"/>
        <family val="2"/>
      </rPr>
      <t xml:space="preserve">SV Bosnien/Herzegowina Ffm ist Meister und steigt in die VL Süd auf
</t>
    </r>
    <r>
      <rPr>
        <b/>
        <sz val="10"/>
        <color theme="1"/>
        <rFont val="Arial"/>
        <family val="2"/>
      </rPr>
      <t xml:space="preserve">    Relegation mit den Kreisoberligen Frankfurt, Friedberg und Hochtaunus
</t>
    </r>
    <r>
      <rPr>
        <b/>
        <sz val="10"/>
        <color rgb="FF0033CC"/>
        <rFont val="Arial"/>
        <family val="2"/>
      </rPr>
      <t>Blau markiert: Vereine aus Frankfurt</t>
    </r>
    <r>
      <rPr>
        <b/>
        <sz val="10"/>
        <color theme="1"/>
        <rFont val="Arial"/>
        <family val="2"/>
      </rPr>
      <t xml:space="preserve">
</t>
    </r>
    <r>
      <rPr>
        <b/>
        <sz val="10"/>
        <color rgb="FFFF0000"/>
        <rFont val="Arial"/>
        <family val="2"/>
      </rPr>
      <t xml:space="preserve">
15 Punkte Abzug für VfL Germania 94 gemäß Urteil, dazu nochmals 3 Punkte Abzug
Punktabzug wegen nichterfüllen Schiedsrichtersoll: Germania 94, Türk SV Bad Nauheim (-1)</t>
    </r>
  </si>
  <si>
    <r>
      <rPr>
        <b/>
        <sz val="10"/>
        <color rgb="FF0000FF"/>
        <rFont val="Arial"/>
        <family val="2"/>
      </rPr>
      <t xml:space="preserve">  17 Mannschaften, 1 Aufsteiger, </t>
    </r>
    <r>
      <rPr>
        <b/>
        <sz val="10"/>
        <color rgb="FFFF0000"/>
        <rFont val="Arial"/>
        <family val="2"/>
      </rPr>
      <t xml:space="preserve">max. 5 Absteiger, </t>
    </r>
    <r>
      <rPr>
        <b/>
        <sz val="10"/>
        <color rgb="FF0000FF"/>
        <rFont val="Arial"/>
        <family val="2"/>
      </rPr>
      <t>Richtzahl 17</t>
    </r>
    <r>
      <rPr>
        <b/>
        <sz val="10"/>
        <color theme="1"/>
        <rFont val="Arial"/>
        <family val="2"/>
      </rPr>
      <t xml:space="preserve">
Der Tabellenzweite relegiert mit den Tabellenzweiten der
Kreisoberligen Friedberg und Hochtaunus und dem Gruppenligisten (West), der vor dem
ersten Abstiegsplatz steht um den Verbleib/Aufstieg in die Gruppenliga Frankfurt West.
</t>
    </r>
    <r>
      <rPr>
        <b/>
        <sz val="10"/>
        <color rgb="FF0000FF"/>
        <rFont val="Arial"/>
        <family val="2"/>
      </rPr>
      <t xml:space="preserve">    Abstiegsrelegation mit den Tabellenzweiten der Kreisligen Ffm A Gr.1 und Gr.2
</t>
    </r>
    <r>
      <rPr>
        <b/>
        <sz val="10"/>
        <color theme="1"/>
        <rFont val="Arial"/>
        <family val="2"/>
      </rPr>
      <t xml:space="preserve">
</t>
    </r>
    <r>
      <rPr>
        <b/>
        <u/>
        <sz val="10"/>
        <color rgb="FFFF0000"/>
        <rFont val="Arial"/>
        <family val="2"/>
      </rPr>
      <t>Punktabzug wegen nichterfüllen Schiedsrichtersoll:</t>
    </r>
    <r>
      <rPr>
        <b/>
        <sz val="10"/>
        <color rgb="FFFF0000"/>
        <rFont val="Arial"/>
        <family val="2"/>
      </rPr>
      <t xml:space="preserve">
FC Posavina, Concordia Eschersheim, FC Gudesding (je 1 Punkt) </t>
    </r>
  </si>
  <si>
    <r>
      <rPr>
        <b/>
        <sz val="10"/>
        <color rgb="FF0033CC"/>
        <rFont val="Arial"/>
        <family val="2"/>
      </rPr>
      <t xml:space="preserve">17 Mannschaften, 1 Aufsteiger, </t>
    </r>
    <r>
      <rPr>
        <b/>
        <sz val="10"/>
        <color rgb="FFFF0000"/>
        <rFont val="Arial"/>
        <family val="2"/>
      </rPr>
      <t>max. 3 Absteiger,</t>
    </r>
    <r>
      <rPr>
        <b/>
        <sz val="10"/>
        <color rgb="FF0033CC"/>
        <rFont val="Arial"/>
        <family val="2"/>
      </rPr>
      <t xml:space="preserve"> Richtzahl 17
Relegation mit der Kreisliga A Gr. 2 und Relegationsteilnehmer KOL um einen Platz in der KOL</t>
    </r>
    <r>
      <rPr>
        <b/>
        <sz val="10"/>
        <color rgb="FFFF0000"/>
        <rFont val="Arial"/>
        <family val="2"/>
      </rPr>
      <t xml:space="preserve">
</t>
    </r>
    <r>
      <rPr>
        <b/>
        <sz val="10"/>
        <color theme="1"/>
        <rFont val="Arial"/>
        <family val="2"/>
      </rPr>
      <t xml:space="preserve">Relegation mit Kreisligen A Gr. 2 und B Gr.1 und Gr.2 nach unten
Die Zahl der Mannschaften in den 2 Kreisligen wird in der Summe auf 34 festgeschrieben
Die Anzahl der Absteiger wird hälftig auf die beiden Spielklassen verteilt.
Sollten aus der Kreisoberliga 3 oder 5 Mannschaften absteigen, wird über ein Entscheidungsspiel zwischen den Vor- bzw. Drittletzten der beiden Gruppen ein zusätzlicher Absteiger ermittelt.
</t>
    </r>
    <r>
      <rPr>
        <b/>
        <sz val="10"/>
        <color rgb="FFFF0000"/>
        <rFont val="Arial"/>
        <family val="2"/>
      </rPr>
      <t xml:space="preserve">FC City nach dreimaligem Nichtantreten am 8. Spieltag zurückgezogen.
</t>
    </r>
    <r>
      <rPr>
        <b/>
        <u/>
        <sz val="10"/>
        <color rgb="FFFF0000"/>
        <rFont val="Arial"/>
        <family val="2"/>
      </rPr>
      <t>Punktabzug wegen nichterfüllen Schiedsrichtersoll:</t>
    </r>
    <r>
      <rPr>
        <b/>
        <sz val="10"/>
        <color rgb="FFFF0000"/>
        <rFont val="Arial"/>
        <family val="2"/>
      </rPr>
      <t xml:space="preserve"> TSG 51, SG Praunheim (je 1 Punkt)</t>
    </r>
  </si>
  <si>
    <r>
      <t xml:space="preserve">Kreisliga B Gruppe 2 Frankfurt  Saison 2025/2026 </t>
    </r>
    <r>
      <rPr>
        <b/>
        <u/>
        <sz val="10"/>
        <color theme="1"/>
        <rFont val="Arial"/>
        <family val="2"/>
      </rPr>
      <t>Tabelle</t>
    </r>
    <r>
      <rPr>
        <b/>
        <sz val="10"/>
        <color rgb="FF000080"/>
        <rFont val="Arial"/>
        <family val="2"/>
      </rPr>
      <t xml:space="preserve"> Stand 19.04.2026</t>
    </r>
  </si>
  <si>
    <r>
      <t xml:space="preserve">Kreisliga C Gruppe 1 Frankfurt  Saison 2025/2026 </t>
    </r>
    <r>
      <rPr>
        <b/>
        <u/>
        <sz val="10"/>
        <color theme="1"/>
        <rFont val="Arial"/>
        <family val="2"/>
      </rPr>
      <t>Tabelle</t>
    </r>
    <r>
      <rPr>
        <b/>
        <sz val="10"/>
        <color rgb="FF000080"/>
        <rFont val="Arial"/>
        <family val="2"/>
      </rPr>
      <t xml:space="preserve"> Stand 20.04.2026</t>
    </r>
  </si>
  <si>
    <r>
      <t xml:space="preserve">Kreisliga C Gruppe 2 Frankfurt  Saison 2025/2026 </t>
    </r>
    <r>
      <rPr>
        <b/>
        <u/>
        <sz val="10"/>
        <color theme="1"/>
        <rFont val="Arial"/>
        <family val="2"/>
      </rPr>
      <t>Tabelle</t>
    </r>
    <r>
      <rPr>
        <b/>
        <sz val="10"/>
        <color rgb="FF000080"/>
        <rFont val="Arial"/>
        <family val="2"/>
      </rPr>
      <t xml:space="preserve"> Stand 20.04.2026</t>
    </r>
  </si>
  <si>
    <t>32. Spieltag</t>
  </si>
  <si>
    <r>
      <t xml:space="preserve">Bundesliga Saison 2025/2026 </t>
    </r>
    <r>
      <rPr>
        <b/>
        <sz val="10"/>
        <color theme="1"/>
        <rFont val="Arial"/>
        <family val="2"/>
      </rPr>
      <t>Tabelle</t>
    </r>
    <r>
      <rPr>
        <b/>
        <sz val="10"/>
        <color rgb="FF000080"/>
        <rFont val="Arial"/>
        <family val="2"/>
      </rPr>
      <t xml:space="preserve"> Stand: 26.04.2026</t>
    </r>
  </si>
  <si>
    <r>
      <rPr>
        <b/>
        <sz val="10"/>
        <color rgb="FF0000FF"/>
        <rFont val="Arial"/>
        <family val="2"/>
      </rPr>
      <t>FC Bayern München ist Deutscher Meister nach dem 30. Spieltag</t>
    </r>
    <r>
      <rPr>
        <b/>
        <sz val="10"/>
        <color rgb="FFFF0000"/>
        <rFont val="Arial"/>
        <family val="2"/>
      </rPr>
      <t xml:space="preserve">
</t>
    </r>
    <r>
      <rPr>
        <b/>
        <sz val="10"/>
        <color rgb="FF0000FF"/>
        <rFont val="Arial"/>
        <family val="2"/>
      </rPr>
      <t xml:space="preserve">Champions League: </t>
    </r>
    <r>
      <rPr>
        <b/>
        <u/>
        <sz val="10"/>
        <color rgb="FF0000FF"/>
        <rFont val="Arial"/>
        <family val="2"/>
      </rPr>
      <t xml:space="preserve">FC Bayern München, Borussia Dortmund, </t>
    </r>
    <r>
      <rPr>
        <b/>
        <sz val="10"/>
        <color rgb="FF0000FF"/>
        <rFont val="Arial"/>
        <family val="2"/>
      </rPr>
      <t xml:space="preserve">
Europa League: 
Conference League: 
</t>
    </r>
    <r>
      <rPr>
        <b/>
        <sz val="10"/>
        <color rgb="FFFF0000"/>
        <rFont val="Arial"/>
        <family val="2"/>
      </rPr>
      <t xml:space="preserve">Abstiegsrelegation: 
Absteiger: </t>
    </r>
  </si>
  <si>
    <r>
      <t xml:space="preserve">Regionalliga Südwest  Saison 2025/2026 </t>
    </r>
    <r>
      <rPr>
        <b/>
        <sz val="10"/>
        <color theme="1"/>
        <rFont val="Arial"/>
        <family val="2"/>
      </rPr>
      <t>Tabelle</t>
    </r>
    <r>
      <rPr>
        <b/>
        <sz val="10"/>
        <color rgb="FF000080"/>
        <rFont val="Arial"/>
        <family val="2"/>
      </rPr>
      <t xml:space="preserve"> Stand: 26.04.2026</t>
    </r>
  </si>
  <si>
    <r>
      <t xml:space="preserve">Hesssenliga Saison 2025/2026 </t>
    </r>
    <r>
      <rPr>
        <b/>
        <sz val="10"/>
        <color theme="1"/>
        <rFont val="Arial"/>
        <family val="2"/>
      </rPr>
      <t>Tabelle</t>
    </r>
    <r>
      <rPr>
        <b/>
        <sz val="10"/>
        <color rgb="FF000080"/>
        <rFont val="Arial"/>
        <family val="2"/>
      </rPr>
      <t xml:space="preserve"> Stand: 26.04.2026</t>
    </r>
  </si>
  <si>
    <r>
      <t xml:space="preserve">Verbandsliga Süd Saison 2025/2026 </t>
    </r>
    <r>
      <rPr>
        <b/>
        <u/>
        <sz val="10"/>
        <color theme="1"/>
        <rFont val="Arial"/>
        <family val="2"/>
      </rPr>
      <t>Tabelle</t>
    </r>
    <r>
      <rPr>
        <b/>
        <sz val="10"/>
        <color rgb="FF000080"/>
        <rFont val="Arial"/>
        <family val="2"/>
      </rPr>
      <t xml:space="preserve"> Stand 26.04.2026</t>
    </r>
  </si>
  <si>
    <r>
      <t xml:space="preserve">    18 Mannschaften, 1 Aufsteiger,</t>
    </r>
    <r>
      <rPr>
        <b/>
        <sz val="10"/>
        <color rgb="FFFF0000"/>
        <rFont val="Arial"/>
        <family val="2"/>
      </rPr>
      <t xml:space="preserve"> maximal 5 Absteiger </t>
    </r>
    <r>
      <rPr>
        <b/>
        <sz val="10"/>
        <color rgb="FF0033CC"/>
        <rFont val="Arial"/>
        <family val="2"/>
      </rPr>
      <t xml:space="preserve">- Richtzahl 18
    Sollte der Meister auf den Aufstieg verzichten oder keine Zulassung zur Regionalliga Südwest erhalten, so kann der Zweit-, Dritt- oder Viertplazierte das Aufstiegsrecht wahrnehmen.
</t>
    </r>
    <r>
      <rPr>
        <b/>
        <u/>
        <sz val="10"/>
        <color rgb="FF0033CC"/>
        <rFont val="Arial"/>
        <family val="2"/>
      </rPr>
      <t>(Blau markiert Vereine aus dem Bereich der Verbandsliga Süd)</t>
    </r>
    <r>
      <rPr>
        <b/>
        <sz val="10"/>
        <color rgb="FF0033CC"/>
        <rFont val="Arial"/>
        <family val="2"/>
      </rPr>
      <t xml:space="preserve">
</t>
    </r>
    <r>
      <rPr>
        <b/>
        <sz val="10"/>
        <color theme="1"/>
        <rFont val="Arial"/>
        <family val="2"/>
      </rPr>
      <t xml:space="preserve">    Der Tabellenzweite bestreitet die Relegation zur Regionalliga. Sollte dieser auf das Recht verzichten oder keine Zulassung zur Regionalliga erhalten, so können die Mannschaften 
bis Platz 4 das Relegationsrecht wahrnehmen.
</t>
    </r>
    <r>
      <rPr>
        <b/>
        <sz val="10"/>
        <color rgb="FFFF0000"/>
        <rFont val="Arial"/>
        <family val="2"/>
      </rPr>
      <t xml:space="preserve">Absteiger: 1. Hanauer FC, </t>
    </r>
    <r>
      <rPr>
        <b/>
        <sz val="10"/>
        <color rgb="FF0033CC"/>
        <rFont val="Arial"/>
        <family val="2"/>
      </rPr>
      <t xml:space="preserve">
    Relegation mit den Verbandsligen Gr. Nord, Gr.Mitte und Gr.Süd
    Auslosung von zwei Qualifikationsspielen in Hin- und Rückspiel. Die beiden Sieger spielen ein Entscheidungsspiel um den Verbleib/Aufstieg.
</t>
    </r>
    <r>
      <rPr>
        <b/>
        <sz val="10"/>
        <color rgb="FFFF0000"/>
        <rFont val="Arial"/>
        <family val="2"/>
      </rPr>
      <t>Punktabzug wegen nichterfüllen Schiedsrichtersoll: Giessen, Baunatal, 1. Hanauer FC</t>
    </r>
    <r>
      <rPr>
        <b/>
        <sz val="10"/>
        <color rgb="FF0033CC"/>
        <rFont val="Arial"/>
        <family val="2"/>
      </rPr>
      <t xml:space="preserve">
</t>
    </r>
    <r>
      <rPr>
        <b/>
        <sz val="10"/>
        <color rgb="FFFF0000"/>
        <rFont val="Arial"/>
        <family val="2"/>
      </rPr>
      <t>3 Punkte Abzug SV Hummelroth aufgrund Urteil des Verbandsgerichts</t>
    </r>
  </si>
  <si>
    <r>
      <rPr>
        <b/>
        <sz val="10"/>
        <color rgb="FF0033CC"/>
        <rFont val="Arial"/>
        <family val="2"/>
      </rPr>
      <t>Der Meister steigt (sofern er möchte) in die 3. Liga auf</t>
    </r>
    <r>
      <rPr>
        <b/>
        <sz val="10"/>
        <color theme="1"/>
        <rFont val="Arial"/>
        <family val="2"/>
      </rPr>
      <t xml:space="preserve">
</t>
    </r>
    <r>
      <rPr>
        <b/>
        <sz val="10"/>
        <color rgb="FFFF0000"/>
        <rFont val="Arial"/>
        <family val="2"/>
      </rPr>
      <t xml:space="preserve">Am Ende der Spielrunde steigen aus der Regionalliga Südwest </t>
    </r>
    <r>
      <rPr>
        <b/>
        <u/>
        <sz val="10"/>
        <color rgb="FFFF0000"/>
        <rFont val="Arial"/>
        <family val="2"/>
      </rPr>
      <t>mindestens die drei letzten Mannschaften ab</t>
    </r>
    <r>
      <rPr>
        <b/>
        <sz val="10"/>
        <color rgb="FFFF0000"/>
        <rFont val="Arial"/>
        <family val="2"/>
      </rPr>
      <t>. Die Anzahl der Absteiger erhöht sich um die Anzahl an Absteigern 
aus der 3. Liga in die Regionalliga Südwest, maximal aber um zwei weitere Teams. 
Absteiger:</t>
    </r>
    <r>
      <rPr>
        <b/>
        <u/>
        <sz val="10"/>
        <color rgb="FFFF0000"/>
        <rFont val="Arial"/>
        <family val="2"/>
      </rPr>
      <t xml:space="preserve"> Bahlinger SC, TSG Balingen Fussball, TSV Schott Mainz</t>
    </r>
    <r>
      <rPr>
        <b/>
        <sz val="10"/>
        <color rgb="FFFF0000"/>
        <rFont val="Arial"/>
        <family val="2"/>
      </rPr>
      <t xml:space="preserve">
</t>
    </r>
    <r>
      <rPr>
        <b/>
        <sz val="10"/>
        <color theme="1"/>
        <rFont val="Arial"/>
        <family val="2"/>
      </rPr>
      <t xml:space="preserve">Sollten mehr Teams aus der 3. Liga kommen, wird die Liga in der Folgesaison vorübergehend aufgestockt.
</t>
    </r>
    <r>
      <rPr>
        <b/>
        <sz val="10"/>
        <color rgb="FF0033CC"/>
        <rFont val="Arial"/>
        <family val="2"/>
      </rPr>
      <t>blau markiert Mannschaften aus dem Bereich der Hessenliga</t>
    </r>
  </si>
  <si>
    <r>
      <rPr>
        <b/>
        <sz val="10"/>
        <color rgb="FF0000FF"/>
        <rFont val="Arial"/>
        <family val="2"/>
      </rPr>
      <t xml:space="preserve">    17 Mannschaften, 1 Aufsteiger</t>
    </r>
    <r>
      <rPr>
        <b/>
        <sz val="10"/>
        <color rgb="FF0033CC"/>
        <rFont val="Arial"/>
        <family val="2"/>
      </rPr>
      <t>,</t>
    </r>
    <r>
      <rPr>
        <b/>
        <sz val="10"/>
        <color rgb="FFFF0000"/>
        <rFont val="Arial"/>
        <family val="2"/>
      </rPr>
      <t xml:space="preserve"> maximal 5 Absteiger -</t>
    </r>
    <r>
      <rPr>
        <b/>
        <sz val="10"/>
        <color rgb="FF0000FF"/>
        <rFont val="Arial"/>
        <family val="2"/>
      </rPr>
      <t xml:space="preserve"> Richtzahl 17
</t>
    </r>
    <r>
      <rPr>
        <b/>
        <sz val="10"/>
        <color theme="1"/>
        <rFont val="Arial"/>
        <family val="2"/>
      </rPr>
      <t xml:space="preserve">
    Relegation mit den Gruppenligen Frankfurt West, Frankfurt Ost und Darmstadt
    Auslosung von zwei Qualifikationsspielen in Hin- und Rückspiel. Die beiden Sieger spielen ein Entscheidungsspiel um den Verbleib/Aufstieg.
</t>
    </r>
    <r>
      <rPr>
        <b/>
        <sz val="10"/>
        <color rgb="FFFF0000"/>
        <rFont val="Arial"/>
        <family val="2"/>
      </rPr>
      <t xml:space="preserve">Absteiger: </t>
    </r>
    <r>
      <rPr>
        <b/>
        <u/>
        <sz val="10"/>
        <color rgb="FFFF0000"/>
        <rFont val="Arial"/>
        <family val="2"/>
      </rPr>
      <t xml:space="preserve">SG Langstadt / Babenhausen, </t>
    </r>
    <r>
      <rPr>
        <b/>
        <sz val="10"/>
        <color rgb="FFFF0000"/>
        <rFont val="Arial"/>
        <family val="2"/>
      </rPr>
      <t xml:space="preserve">
</t>
    </r>
    <r>
      <rPr>
        <b/>
        <sz val="10"/>
        <color rgb="FF0033CC"/>
        <rFont val="Arial"/>
        <family val="2"/>
      </rPr>
      <t>(Blau markierte Vereine sind aus dem Bereich der Gruppenliga Frankfurt-West)</t>
    </r>
    <r>
      <rPr>
        <b/>
        <sz val="10"/>
        <color theme="1"/>
        <rFont val="Arial"/>
        <family val="2"/>
      </rPr>
      <t xml:space="preserve">
</t>
    </r>
    <r>
      <rPr>
        <b/>
        <sz val="10"/>
        <color rgb="FFFF0000"/>
        <rFont val="Arial"/>
        <family val="2"/>
      </rPr>
      <t>SG Langstadt/Babenhausen 3 Pkt. Abzug wegen fehlendem Unterbau 2024/25 - 3 Pkt. Sportgerichtsurteil
Punktabzug wegen nichterfüllen Schiedsrichtersoll: SG Rotweiss Ffm (-1)</t>
    </r>
  </si>
  <si>
    <r>
      <t xml:space="preserve">Gruppenliga West Frankfurt Saison 2025/2026 </t>
    </r>
    <r>
      <rPr>
        <b/>
        <sz val="10"/>
        <color theme="1"/>
        <rFont val="Arial"/>
        <family val="2"/>
      </rPr>
      <t>Tabelle</t>
    </r>
    <r>
      <rPr>
        <b/>
        <sz val="10"/>
        <color rgb="FF000080"/>
        <rFont val="Arial"/>
        <family val="2"/>
      </rPr>
      <t xml:space="preserve"> Stand 26.04.2026</t>
    </r>
  </si>
  <si>
    <r>
      <t xml:space="preserve">Kreisoberliga Frankfurt Saison 2025/2026  </t>
    </r>
    <r>
      <rPr>
        <b/>
        <sz val="10"/>
        <color theme="1"/>
        <rFont val="Arial"/>
        <family val="2"/>
      </rPr>
      <t>Tabelle</t>
    </r>
    <r>
      <rPr>
        <b/>
        <sz val="10"/>
        <color rgb="FF000080"/>
        <rFont val="Arial"/>
        <family val="2"/>
      </rPr>
      <t xml:space="preserve"> Stand 26.04.2026</t>
    </r>
  </si>
  <si>
    <r>
      <t xml:space="preserve">KL A Gruppe 1 Frankfurt Saison 2025/2026 </t>
    </r>
    <r>
      <rPr>
        <b/>
        <sz val="10"/>
        <color theme="1"/>
        <rFont val="Arial"/>
        <family val="2"/>
      </rPr>
      <t>Tabelle</t>
    </r>
    <r>
      <rPr>
        <b/>
        <sz val="10"/>
        <color rgb="FF000080"/>
        <rFont val="Arial"/>
        <family val="2"/>
      </rPr>
      <t xml:space="preserve"> Stand 26.04.2026</t>
    </r>
  </si>
  <si>
    <r>
      <t xml:space="preserve">KL A Gruppe 2 Frankfurt Saison 2025/2026 </t>
    </r>
    <r>
      <rPr>
        <b/>
        <sz val="10"/>
        <color theme="1"/>
        <rFont val="Arial"/>
        <family val="2"/>
      </rPr>
      <t>Tabelle</t>
    </r>
    <r>
      <rPr>
        <b/>
        <sz val="10"/>
        <color rgb="FF000080"/>
        <rFont val="Arial"/>
        <family val="2"/>
      </rPr>
      <t xml:space="preserve"> Stand 26.04.2026</t>
    </r>
  </si>
  <si>
    <r>
      <t xml:space="preserve">Kreisliga B Gruppe 1 Frankfurt  Saison 2025/2026 </t>
    </r>
    <r>
      <rPr>
        <b/>
        <sz val="10"/>
        <color theme="1"/>
        <rFont val="Arial"/>
        <family val="2"/>
      </rPr>
      <t>Tabelle</t>
    </r>
    <r>
      <rPr>
        <b/>
        <sz val="10"/>
        <color rgb="FF000080"/>
        <rFont val="Arial"/>
        <family val="2"/>
      </rPr>
      <t xml:space="preserve"> Stand 26.04.2026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</si>
</sst>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0."/>
  </numFmts>
  <fonts count="19" x14ac:knownFonts="1">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sz val="10"/>
      <color rgb="FF000080"/>
      <name val="Arial"/>
      <family val="2"/>
    </font>
    <font>
      <b/>
      <sz val="10"/>
      <color rgb="FF000000"/>
      <name val="Arial"/>
      <family val="2"/>
    </font>
    <font>
      <b/>
      <sz val="10"/>
      <color rgb="FFFF0000"/>
      <name val="Arial"/>
      <family val="2"/>
    </font>
    <font>
      <b/>
      <sz val="10"/>
      <color rgb="FF0000FF"/>
      <name val="Arial"/>
      <family val="2"/>
    </font>
    <font>
      <sz val="10"/>
      <color rgb="FF000000"/>
      <name val="Arial"/>
      <family val="2"/>
    </font>
    <font>
      <sz val="8"/>
      <name val="Calibri"/>
      <family val="2"/>
      <scheme val="minor"/>
    </font>
    <font>
      <b/>
      <sz val="10"/>
      <color rgb="FF3333FF"/>
      <name val="Arial"/>
      <family val="2"/>
    </font>
    <font>
      <b/>
      <sz val="10"/>
      <color rgb="FF0033CC"/>
      <name val="Arial"/>
      <family val="2"/>
    </font>
    <font>
      <b/>
      <u/>
      <sz val="10"/>
      <color theme="1"/>
      <name val="Arial"/>
      <family val="2"/>
    </font>
    <font>
      <sz val="10"/>
      <color theme="1"/>
      <name val="Calibri"/>
      <family val="2"/>
      <scheme val="minor"/>
    </font>
    <font>
      <b/>
      <sz val="10"/>
      <color theme="1"/>
      <name val="Calibri"/>
      <family val="2"/>
      <scheme val="minor"/>
    </font>
    <font>
      <b/>
      <u/>
      <sz val="10"/>
      <color rgb="FFFF0000"/>
      <name val="Arial"/>
      <family val="2"/>
    </font>
    <font>
      <b/>
      <u/>
      <sz val="10"/>
      <color rgb="FF0033CC"/>
      <name val="Arial"/>
      <family val="2"/>
    </font>
    <font>
      <b/>
      <u/>
      <sz val="10"/>
      <color rgb="FF0000FF"/>
      <name val="Arial"/>
      <family val="2"/>
    </font>
  </fonts>
  <fills count="1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0F0F0"/>
        <bgColor indexed="64"/>
      </patternFill>
    </fill>
    <fill>
      <patternFill patternType="solid">
        <fgColor rgb="FFFFC000"/>
        <bgColor indexed="64"/>
      </patternFill>
    </fill>
    <fill>
      <patternFill patternType="solid">
        <fgColor indexed="13"/>
        <bgColor indexed="64"/>
      </patternFill>
    </fill>
    <fill>
      <patternFill patternType="solid">
        <fgColor rgb="FF00FFFF"/>
        <bgColor indexed="64"/>
      </patternFill>
    </fill>
    <fill>
      <patternFill patternType="solid">
        <fgColor rgb="FF66FFFF"/>
        <bgColor indexed="64"/>
      </patternFill>
    </fill>
    <fill>
      <patternFill patternType="solid">
        <fgColor rgb="FF92D050"/>
      </patternFill>
    </fill>
    <fill>
      <patternFill patternType="solid">
        <fgColor rgb="FF66FFFF"/>
      </patternFill>
    </fill>
    <fill>
      <patternFill patternType="solid">
        <fgColor rgb="FFEFEFEF"/>
      </patternFill>
    </fill>
    <fill>
      <patternFill patternType="solid">
        <fgColor theme="0" tint="-0.14999847407452621"/>
        <bgColor indexed="64"/>
      </patternFill>
    </fill>
    <fill>
      <patternFill patternType="solid">
        <fgColor rgb="FF00FF00"/>
        <bgColor indexed="64"/>
      </patternFill>
    </fill>
    <fill>
      <patternFill patternType="solid">
        <fgColor theme="5" tint="0.59999389629810485"/>
        <bgColor indexed="64"/>
      </patternFill>
    </fill>
    <fill>
      <patternFill patternType="solid">
        <fgColor theme="0"/>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medium">
        <color indexed="64"/>
      </left>
      <right/>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style="thin">
        <color rgb="FF000000"/>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519">
    <xf numFmtId="0" fontId="0" fillId="0" borderId="0" xfId="0"/>
    <xf numFmtId="0" fontId="4" fillId="0" borderId="0" xfId="0" applyFont="1" applyAlignment="1">
      <alignment horizontal="center" vertical="center"/>
    </xf>
    <xf numFmtId="14" fontId="4"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8" fillId="6" borderId="7" xfId="1" applyFont="1" applyFill="1" applyBorder="1" applyAlignment="1">
      <alignment horizontal="center" vertical="center"/>
    </xf>
    <xf numFmtId="0" fontId="8" fillId="6" borderId="27" xfId="1" applyFont="1" applyFill="1" applyBorder="1" applyAlignment="1">
      <alignment horizontal="center" vertical="center"/>
    </xf>
    <xf numFmtId="164" fontId="1" fillId="0" borderId="0" xfId="0" applyNumberFormat="1" applyFont="1" applyAlignment="1">
      <alignment horizontal="center" vertical="center"/>
    </xf>
    <xf numFmtId="164" fontId="4" fillId="0" borderId="0" xfId="0" applyNumberFormat="1" applyFont="1" applyAlignment="1">
      <alignment horizontal="center" vertical="center"/>
    </xf>
    <xf numFmtId="0" fontId="7"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5" fillId="4" borderId="2"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14" fontId="4" fillId="2" borderId="1" xfId="0" applyNumberFormat="1" applyFont="1" applyFill="1" applyBorder="1" applyAlignment="1">
      <alignment horizontal="center" vertical="center"/>
    </xf>
    <xf numFmtId="0" fontId="1" fillId="11" borderId="2" xfId="0" applyFont="1" applyFill="1" applyBorder="1" applyAlignment="1">
      <alignment horizontal="center" vertical="center" wrapText="1"/>
    </xf>
    <xf numFmtId="0" fontId="1" fillId="11" borderId="27"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35" xfId="0" applyFont="1" applyFill="1" applyBorder="1" applyAlignment="1">
      <alignment horizontal="center" vertical="center" wrapText="1"/>
    </xf>
    <xf numFmtId="0" fontId="9" fillId="0" borderId="0" xfId="0" applyFont="1" applyAlignment="1">
      <alignment horizontal="left" vertical="center"/>
    </xf>
    <xf numFmtId="0" fontId="1" fillId="0" borderId="0" xfId="0" applyFont="1" applyAlignment="1">
      <alignment horizontal="center" vertical="center" wrapText="1"/>
    </xf>
    <xf numFmtId="0" fontId="6" fillId="5" borderId="11"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18" xfId="0" applyFont="1" applyFill="1" applyBorder="1" applyAlignment="1">
      <alignment horizontal="center" vertical="center"/>
    </xf>
    <xf numFmtId="0" fontId="7" fillId="0" borderId="37" xfId="0" applyFont="1" applyBorder="1" applyAlignment="1">
      <alignment horizontal="center" vertical="center"/>
    </xf>
    <xf numFmtId="0" fontId="4" fillId="5" borderId="11" xfId="0" applyFont="1" applyFill="1" applyBorder="1" applyAlignment="1">
      <alignment horizontal="left" vertical="center"/>
    </xf>
    <xf numFmtId="0" fontId="8" fillId="5" borderId="25"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18" xfId="0" applyFont="1" applyFill="1" applyBorder="1" applyAlignment="1">
      <alignment horizontal="center" vertical="center"/>
    </xf>
    <xf numFmtId="0" fontId="8" fillId="5" borderId="11" xfId="0" applyFont="1" applyFill="1" applyBorder="1" applyAlignment="1">
      <alignment horizontal="center" vertical="center"/>
    </xf>
    <xf numFmtId="0" fontId="8" fillId="6" borderId="2" xfId="1" applyFont="1" applyFill="1" applyBorder="1" applyAlignment="1">
      <alignment horizontal="center" vertical="center"/>
    </xf>
    <xf numFmtId="0" fontId="8" fillId="6" borderId="6" xfId="1" applyFont="1" applyFill="1" applyBorder="1" applyAlignment="1">
      <alignment horizontal="center" vertical="center"/>
    </xf>
    <xf numFmtId="0" fontId="8" fillId="6" borderId="4" xfId="1" applyFont="1" applyFill="1" applyBorder="1" applyAlignment="1">
      <alignment horizontal="center" vertical="center"/>
    </xf>
    <xf numFmtId="0" fontId="8" fillId="6" borderId="5" xfId="1" applyFont="1" applyFill="1" applyBorder="1" applyAlignment="1">
      <alignment horizontal="center" vertical="center"/>
    </xf>
    <xf numFmtId="0" fontId="6" fillId="2" borderId="11"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left" vertical="center"/>
    </xf>
    <xf numFmtId="0" fontId="6" fillId="0" borderId="17"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6" fillId="0" borderId="8" xfId="0" applyFont="1" applyBorder="1" applyAlignment="1">
      <alignment horizontal="center" vertical="center"/>
    </xf>
    <xf numFmtId="0" fontId="6" fillId="0" borderId="18" xfId="0" applyFont="1" applyBorder="1" applyAlignment="1">
      <alignment horizontal="center" vertical="center"/>
    </xf>
    <xf numFmtId="0" fontId="8" fillId="0" borderId="13" xfId="0" applyFont="1" applyBorder="1" applyAlignment="1">
      <alignment horizontal="center" vertical="center"/>
    </xf>
    <xf numFmtId="0" fontId="6"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6" fillId="0" borderId="10" xfId="0" applyFont="1" applyBorder="1" applyAlignment="1">
      <alignment horizontal="left" vertical="center"/>
    </xf>
    <xf numFmtId="0" fontId="8" fillId="0" borderId="28" xfId="0" applyFont="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6" fillId="0" borderId="16" xfId="0" applyFont="1" applyBorder="1" applyAlignment="1">
      <alignment horizontal="center" vertical="center"/>
    </xf>
    <xf numFmtId="0" fontId="8" fillId="0" borderId="12" xfId="0" applyFont="1" applyBorder="1" applyAlignment="1">
      <alignment horizontal="center" vertical="center"/>
    </xf>
    <xf numFmtId="0" fontId="4" fillId="0" borderId="11" xfId="0" applyFont="1" applyBorder="1" applyAlignment="1">
      <alignment horizontal="left" vertical="center"/>
    </xf>
    <xf numFmtId="0" fontId="4" fillId="0" borderId="1" xfId="0" applyFont="1" applyBorder="1" applyAlignment="1">
      <alignment horizontal="center" vertical="center"/>
    </xf>
    <xf numFmtId="165" fontId="6" fillId="0" borderId="11" xfId="0" applyNumberFormat="1" applyFont="1" applyBorder="1" applyAlignment="1">
      <alignment horizontal="center" vertical="center" shrinkToFit="1"/>
    </xf>
    <xf numFmtId="1" fontId="6" fillId="0" borderId="11" xfId="0" applyNumberFormat="1" applyFont="1" applyBorder="1" applyAlignment="1">
      <alignment horizontal="center" vertical="center" shrinkToFit="1"/>
    </xf>
    <xf numFmtId="1" fontId="6" fillId="0" borderId="25" xfId="0" applyNumberFormat="1" applyFont="1" applyBorder="1" applyAlignment="1">
      <alignment horizontal="center" vertical="center" shrinkToFit="1"/>
    </xf>
    <xf numFmtId="0" fontId="1" fillId="0" borderId="8" xfId="0" applyFont="1" applyBorder="1" applyAlignment="1">
      <alignment horizontal="center" vertical="center" wrapText="1"/>
    </xf>
    <xf numFmtId="1" fontId="6" fillId="0" borderId="34" xfId="0" applyNumberFormat="1" applyFont="1" applyBorder="1" applyAlignment="1">
      <alignment horizontal="center" vertical="center" shrinkToFit="1"/>
    </xf>
    <xf numFmtId="0" fontId="4" fillId="0" borderId="11" xfId="0" applyFont="1" applyBorder="1" applyAlignment="1">
      <alignment horizontal="left" vertical="center" wrapText="1"/>
    </xf>
    <xf numFmtId="0" fontId="5" fillId="0" borderId="2"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4" fillId="0" borderId="0" xfId="0" applyFont="1" applyAlignment="1">
      <alignment horizontal="center" vertical="center" wrapText="1"/>
    </xf>
    <xf numFmtId="0" fontId="3" fillId="0" borderId="1" xfId="0" applyFont="1" applyBorder="1" applyAlignment="1">
      <alignment horizontal="center" vertical="center"/>
    </xf>
    <xf numFmtId="0" fontId="6" fillId="2" borderId="10" xfId="0" applyFont="1" applyFill="1" applyBorder="1" applyAlignment="1">
      <alignment horizontal="center" vertical="center"/>
    </xf>
    <xf numFmtId="20" fontId="1"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13" borderId="10" xfId="0" applyFont="1" applyFill="1" applyBorder="1" applyAlignment="1">
      <alignment horizontal="center" vertical="center"/>
    </xf>
    <xf numFmtId="0" fontId="8" fillId="13" borderId="12"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1" fillId="0" borderId="1" xfId="0" applyFont="1" applyBorder="1" applyAlignment="1">
      <alignment horizontal="center" vertical="center"/>
    </xf>
    <xf numFmtId="0" fontId="6" fillId="2" borderId="10" xfId="0" applyFont="1" applyFill="1" applyBorder="1" applyAlignment="1">
      <alignment horizontal="left" vertical="center"/>
    </xf>
    <xf numFmtId="0" fontId="8" fillId="2" borderId="2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3" xfId="0" applyFont="1" applyFill="1" applyBorder="1" applyAlignment="1">
      <alignment horizontal="center" vertical="center"/>
    </xf>
    <xf numFmtId="0" fontId="4" fillId="5" borderId="11" xfId="0" applyFont="1" applyFill="1" applyBorder="1" applyAlignment="1">
      <alignment horizontal="center" vertical="center"/>
    </xf>
    <xf numFmtId="0" fontId="4" fillId="13"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left" vertical="center"/>
    </xf>
    <xf numFmtId="0" fontId="4" fillId="5" borderId="1" xfId="0" applyFont="1" applyFill="1" applyBorder="1" applyAlignment="1">
      <alignment horizontal="left" vertical="center"/>
    </xf>
    <xf numFmtId="0" fontId="4" fillId="5" borderId="11" xfId="0" applyFont="1" applyFill="1" applyBorder="1" applyAlignment="1">
      <alignment horizontal="left" vertical="center" wrapText="1"/>
    </xf>
    <xf numFmtId="1" fontId="4" fillId="0" borderId="11" xfId="0" applyNumberFormat="1" applyFont="1" applyBorder="1" applyAlignment="1">
      <alignment horizontal="center" vertical="center" shrinkToFit="1"/>
    </xf>
    <xf numFmtId="1" fontId="4" fillId="0" borderId="25" xfId="0" applyNumberFormat="1" applyFont="1" applyBorder="1" applyAlignment="1">
      <alignment horizontal="center" vertical="center" shrinkToFit="1"/>
    </xf>
    <xf numFmtId="0" fontId="4" fillId="0" borderId="8" xfId="0" applyFont="1" applyBorder="1" applyAlignment="1">
      <alignment horizontal="center" vertical="center" wrapText="1"/>
    </xf>
    <xf numFmtId="1" fontId="4" fillId="0" borderId="34" xfId="0" applyNumberFormat="1" applyFont="1" applyBorder="1" applyAlignment="1">
      <alignment horizontal="center" vertical="center" shrinkToFit="1"/>
    </xf>
    <xf numFmtId="0" fontId="1" fillId="2" borderId="1" xfId="0" applyFont="1" applyFill="1" applyBorder="1" applyAlignment="1">
      <alignment horizontal="center" vertical="center"/>
    </xf>
    <xf numFmtId="20" fontId="1" fillId="0" borderId="0" xfId="0" applyNumberFormat="1" applyFont="1" applyAlignment="1">
      <alignment horizontal="center" vertical="center"/>
    </xf>
    <xf numFmtId="0" fontId="5" fillId="12" borderId="2" xfId="1" applyFont="1" applyFill="1" applyBorder="1" applyAlignment="1">
      <alignment horizontal="center" vertical="center"/>
    </xf>
    <xf numFmtId="0" fontId="5" fillId="12" borderId="22" xfId="1" applyFont="1" applyFill="1" applyBorder="1" applyAlignment="1">
      <alignment horizontal="center" vertical="center"/>
    </xf>
    <xf numFmtId="0" fontId="5" fillId="12" borderId="23" xfId="1" applyFont="1" applyFill="1" applyBorder="1" applyAlignment="1">
      <alignment horizontal="center" vertical="center"/>
    </xf>
    <xf numFmtId="0" fontId="5" fillId="12" borderId="24" xfId="1" applyFont="1" applyFill="1" applyBorder="1" applyAlignment="1">
      <alignment horizontal="center" vertical="center"/>
    </xf>
    <xf numFmtId="0" fontId="6" fillId="7" borderId="17" xfId="1" applyFont="1" applyFill="1" applyBorder="1" applyAlignment="1">
      <alignment horizontal="center" vertical="center"/>
    </xf>
    <xf numFmtId="0" fontId="6" fillId="0" borderId="11" xfId="1" applyFont="1" applyBorder="1" applyAlignment="1">
      <alignment horizontal="center" vertical="center"/>
    </xf>
    <xf numFmtId="0" fontId="6" fillId="0" borderId="17" xfId="1" applyFont="1" applyBorder="1" applyAlignment="1">
      <alignment horizontal="center" vertical="center"/>
    </xf>
    <xf numFmtId="0" fontId="6" fillId="0" borderId="8" xfId="1" applyFont="1" applyBorder="1" applyAlignment="1">
      <alignment horizontal="center" vertical="center"/>
    </xf>
    <xf numFmtId="0" fontId="6" fillId="0" borderId="18" xfId="1" applyFont="1" applyBorder="1" applyAlignment="1">
      <alignment horizontal="center" vertical="center"/>
    </xf>
    <xf numFmtId="0" fontId="4" fillId="0" borderId="11" xfId="1" applyFont="1" applyBorder="1" applyAlignment="1">
      <alignment horizontal="left" vertical="center"/>
    </xf>
    <xf numFmtId="0" fontId="6" fillId="0" borderId="11" xfId="1" applyFont="1" applyBorder="1" applyAlignment="1">
      <alignment horizontal="left" vertical="center"/>
    </xf>
    <xf numFmtId="1" fontId="6" fillId="5" borderId="11" xfId="0" applyNumberFormat="1" applyFont="1" applyFill="1" applyBorder="1" applyAlignment="1">
      <alignment horizontal="center" vertical="center" shrinkToFit="1"/>
    </xf>
    <xf numFmtId="1" fontId="6" fillId="5" borderId="25" xfId="0" applyNumberFormat="1" applyFont="1" applyFill="1" applyBorder="1" applyAlignment="1">
      <alignment horizontal="center" vertical="center" shrinkToFit="1"/>
    </xf>
    <xf numFmtId="0" fontId="1" fillId="5" borderId="8" xfId="0" applyFont="1" applyFill="1" applyBorder="1" applyAlignment="1">
      <alignment horizontal="center" vertical="center" wrapText="1"/>
    </xf>
    <xf numFmtId="1" fontId="6" fillId="5" borderId="34" xfId="0" applyNumberFormat="1" applyFont="1" applyFill="1" applyBorder="1" applyAlignment="1">
      <alignment horizontal="center" vertical="center" shrinkToFit="1"/>
    </xf>
    <xf numFmtId="0" fontId="6" fillId="2" borderId="11"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18" xfId="1" applyFont="1" applyFill="1" applyBorder="1" applyAlignment="1">
      <alignment horizontal="center" vertical="center"/>
    </xf>
    <xf numFmtId="14" fontId="1" fillId="2" borderId="1" xfId="0" applyNumberFormat="1" applyFont="1" applyFill="1" applyBorder="1" applyAlignment="1">
      <alignment horizontal="center" vertical="center"/>
    </xf>
    <xf numFmtId="0" fontId="4" fillId="0" borderId="10" xfId="0" applyFont="1" applyBorder="1" applyAlignment="1">
      <alignment horizontal="left" vertical="center"/>
    </xf>
    <xf numFmtId="0" fontId="4" fillId="5" borderId="10" xfId="0" applyFont="1" applyFill="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18" xfId="0" applyFont="1" applyBorder="1" applyAlignment="1">
      <alignment horizontal="center" vertical="center"/>
    </xf>
    <xf numFmtId="165" fontId="6" fillId="5" borderId="11" xfId="0" applyNumberFormat="1" applyFont="1" applyFill="1" applyBorder="1" applyAlignment="1">
      <alignment horizontal="center" vertical="center" shrinkToFit="1"/>
    </xf>
    <xf numFmtId="0" fontId="6" fillId="13" borderId="17" xfId="1" applyFont="1" applyFill="1" applyBorder="1" applyAlignment="1">
      <alignment horizontal="center" vertical="center"/>
    </xf>
    <xf numFmtId="0" fontId="6" fillId="13" borderId="8" xfId="1" applyFont="1" applyFill="1" applyBorder="1" applyAlignment="1">
      <alignment horizontal="center" vertical="center"/>
    </xf>
    <xf numFmtId="0" fontId="6" fillId="13" borderId="18" xfId="1" applyFont="1" applyFill="1" applyBorder="1" applyAlignment="1">
      <alignment horizontal="center" vertical="center"/>
    </xf>
    <xf numFmtId="0" fontId="6" fillId="13" borderId="11" xfId="1" applyFont="1" applyFill="1" applyBorder="1" applyAlignment="1">
      <alignment horizontal="center" vertical="center"/>
    </xf>
    <xf numFmtId="0" fontId="6" fillId="13" borderId="11" xfId="1" applyFont="1" applyFill="1" applyBorder="1" applyAlignment="1">
      <alignment horizontal="left" vertical="center"/>
    </xf>
    <xf numFmtId="0" fontId="4" fillId="2" borderId="11" xfId="1" applyFont="1" applyFill="1" applyBorder="1" applyAlignment="1">
      <alignment horizontal="left" vertical="center"/>
    </xf>
    <xf numFmtId="165" fontId="6" fillId="13" borderId="10" xfId="0" applyNumberFormat="1" applyFont="1" applyFill="1" applyBorder="1" applyAlignment="1">
      <alignment horizontal="center" vertical="center" shrinkToFit="1"/>
    </xf>
    <xf numFmtId="0" fontId="8" fillId="13" borderId="25" xfId="1" applyFont="1" applyFill="1" applyBorder="1" applyAlignment="1">
      <alignment horizontal="center" vertical="center"/>
    </xf>
    <xf numFmtId="0" fontId="8" fillId="13" borderId="8" xfId="1" applyFont="1" applyFill="1" applyBorder="1" applyAlignment="1">
      <alignment horizontal="center" vertical="center"/>
    </xf>
    <xf numFmtId="0" fontId="8" fillId="13" borderId="18"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18" xfId="1" applyFont="1" applyFill="1" applyBorder="1" applyAlignment="1">
      <alignment horizontal="center" vertical="center"/>
    </xf>
    <xf numFmtId="0" fontId="8" fillId="0" borderId="25" xfId="1" applyFont="1" applyBorder="1" applyAlignment="1">
      <alignment horizontal="center" vertical="center"/>
    </xf>
    <xf numFmtId="0" fontId="8" fillId="0" borderId="8" xfId="1" applyFont="1" applyBorder="1" applyAlignment="1">
      <alignment horizontal="center" vertical="center"/>
    </xf>
    <xf numFmtId="0" fontId="8" fillId="0" borderId="18" xfId="1" applyFont="1" applyBorder="1" applyAlignment="1">
      <alignment horizontal="center" vertical="center"/>
    </xf>
    <xf numFmtId="0" fontId="8" fillId="2" borderId="13" xfId="1" applyFont="1" applyFill="1" applyBorder="1" applyAlignment="1">
      <alignment horizontal="center" vertical="center"/>
    </xf>
    <xf numFmtId="0" fontId="8" fillId="0" borderId="11" xfId="1" applyFont="1" applyBorder="1" applyAlignment="1">
      <alignment horizontal="center" vertical="center"/>
    </xf>
    <xf numFmtId="1" fontId="4" fillId="6" borderId="4" xfId="1" applyNumberFormat="1" applyFont="1" applyFill="1" applyBorder="1" applyAlignment="1">
      <alignment horizontal="center" vertical="center"/>
    </xf>
    <xf numFmtId="0" fontId="4" fillId="6" borderId="4" xfId="1" applyFont="1" applyFill="1" applyBorder="1" applyAlignment="1">
      <alignment horizontal="center" vertical="center"/>
    </xf>
    <xf numFmtId="0" fontId="4" fillId="6" borderId="5" xfId="1" applyFont="1" applyFill="1" applyBorder="1" applyAlignment="1">
      <alignment horizontal="center" vertical="center"/>
    </xf>
    <xf numFmtId="0" fontId="4" fillId="6" borderId="6" xfId="1" applyFont="1" applyFill="1" applyBorder="1" applyAlignment="1">
      <alignment horizontal="center" vertical="center"/>
    </xf>
    <xf numFmtId="0" fontId="4" fillId="6" borderId="2" xfId="1" applyFont="1" applyFill="1" applyBorder="1" applyAlignment="1">
      <alignment horizontal="center" vertical="center"/>
    </xf>
    <xf numFmtId="1" fontId="11" fillId="0" borderId="25" xfId="0" applyNumberFormat="1" applyFont="1" applyBorder="1" applyAlignment="1">
      <alignment horizontal="center" vertical="center" shrinkToFit="1"/>
    </xf>
    <xf numFmtId="1" fontId="11" fillId="0" borderId="8" xfId="0" applyNumberFormat="1" applyFont="1" applyBorder="1" applyAlignment="1">
      <alignment horizontal="center" vertical="center" shrinkToFit="1"/>
    </xf>
    <xf numFmtId="1" fontId="11" fillId="0" borderId="36" xfId="0" applyNumberFormat="1" applyFont="1" applyBorder="1" applyAlignment="1">
      <alignment horizontal="center" vertical="center" shrinkToFit="1"/>
    </xf>
    <xf numFmtId="1" fontId="11" fillId="0" borderId="11" xfId="0" applyNumberFormat="1" applyFont="1" applyBorder="1" applyAlignment="1">
      <alignment horizontal="center" vertical="center" shrinkToFit="1"/>
    </xf>
    <xf numFmtId="1" fontId="11" fillId="5" borderId="25" xfId="0" applyNumberFormat="1" applyFont="1" applyFill="1" applyBorder="1" applyAlignment="1">
      <alignment horizontal="center" vertical="center" shrinkToFit="1"/>
    </xf>
    <xf numFmtId="1" fontId="11" fillId="5" borderId="8" xfId="0" applyNumberFormat="1" applyFont="1" applyFill="1" applyBorder="1" applyAlignment="1">
      <alignment horizontal="center" vertical="center" shrinkToFit="1"/>
    </xf>
    <xf numFmtId="1" fontId="11" fillId="5" borderId="36" xfId="0" applyNumberFormat="1" applyFont="1" applyFill="1" applyBorder="1" applyAlignment="1">
      <alignment horizontal="center" vertical="center" shrinkToFit="1"/>
    </xf>
    <xf numFmtId="1" fontId="11" fillId="5" borderId="11" xfId="0" applyNumberFormat="1" applyFont="1" applyFill="1" applyBorder="1" applyAlignment="1">
      <alignment horizontal="center" vertical="center" shrinkToFit="1"/>
    </xf>
    <xf numFmtId="0" fontId="11" fillId="6" borderId="2" xfId="1" applyFont="1" applyFill="1" applyBorder="1" applyAlignment="1">
      <alignment horizontal="center" vertical="center"/>
    </xf>
    <xf numFmtId="0" fontId="6" fillId="5" borderId="20" xfId="1" applyFont="1" applyFill="1" applyBorder="1" applyAlignment="1">
      <alignment horizontal="center" vertical="center"/>
    </xf>
    <xf numFmtId="0" fontId="8" fillId="5" borderId="26" xfId="1" applyFont="1" applyFill="1" applyBorder="1" applyAlignment="1">
      <alignment horizontal="center" vertical="center"/>
    </xf>
    <xf numFmtId="0" fontId="8" fillId="5" borderId="21" xfId="1" applyFont="1" applyFill="1" applyBorder="1" applyAlignment="1">
      <alignment horizontal="center" vertical="center"/>
    </xf>
    <xf numFmtId="0" fontId="8" fillId="5" borderId="41" xfId="1" applyFont="1" applyFill="1" applyBorder="1" applyAlignment="1">
      <alignment horizontal="center" vertical="center"/>
    </xf>
    <xf numFmtId="0" fontId="6" fillId="5" borderId="21" xfId="1" applyFont="1" applyFill="1" applyBorder="1" applyAlignment="1">
      <alignment horizontal="center" vertical="center"/>
    </xf>
    <xf numFmtId="0" fontId="6" fillId="5" borderId="41" xfId="1" applyFont="1" applyFill="1" applyBorder="1" applyAlignment="1">
      <alignment horizontal="center" vertical="center"/>
    </xf>
    <xf numFmtId="0" fontId="8" fillId="5" borderId="19" xfId="1" applyFont="1" applyFill="1" applyBorder="1" applyAlignment="1">
      <alignment horizontal="center" vertical="center"/>
    </xf>
    <xf numFmtId="0" fontId="6" fillId="5" borderId="19" xfId="1" applyFont="1" applyFill="1" applyBorder="1" applyAlignment="1">
      <alignment horizontal="center" vertical="center"/>
    </xf>
    <xf numFmtId="14" fontId="1" fillId="0" borderId="0" xfId="0" applyNumberFormat="1" applyFont="1" applyAlignment="1">
      <alignment horizontal="center" vertical="center"/>
    </xf>
    <xf numFmtId="0" fontId="8" fillId="13" borderId="25" xfId="0" applyFont="1" applyFill="1" applyBorder="1" applyAlignment="1">
      <alignment horizontal="center" vertical="center"/>
    </xf>
    <xf numFmtId="0" fontId="8" fillId="13" borderId="8" xfId="0" applyFont="1" applyFill="1" applyBorder="1" applyAlignment="1">
      <alignment horizontal="center" vertical="center"/>
    </xf>
    <xf numFmtId="0" fontId="8" fillId="13" borderId="18" xfId="0" applyFont="1" applyFill="1" applyBorder="1" applyAlignment="1">
      <alignment horizontal="center" vertical="center"/>
    </xf>
    <xf numFmtId="0" fontId="8" fillId="13" borderId="13" xfId="0" applyFont="1" applyFill="1" applyBorder="1" applyAlignment="1">
      <alignment horizontal="center" vertical="center"/>
    </xf>
    <xf numFmtId="0" fontId="4" fillId="13" borderId="11" xfId="0" applyFont="1" applyFill="1" applyBorder="1" applyAlignment="1">
      <alignment horizontal="left" vertical="center"/>
    </xf>
    <xf numFmtId="1" fontId="11" fillId="13" borderId="25" xfId="0" applyNumberFormat="1" applyFont="1" applyFill="1" applyBorder="1" applyAlignment="1">
      <alignment horizontal="center" vertical="center" shrinkToFit="1"/>
    </xf>
    <xf numFmtId="1" fontId="11" fillId="13" borderId="8" xfId="0" applyNumberFormat="1" applyFont="1" applyFill="1" applyBorder="1" applyAlignment="1">
      <alignment horizontal="center" vertical="center" shrinkToFit="1"/>
    </xf>
    <xf numFmtId="1" fontId="11" fillId="13" borderId="36" xfId="0" applyNumberFormat="1" applyFont="1" applyFill="1" applyBorder="1" applyAlignment="1">
      <alignment horizontal="center" vertical="center" shrinkToFit="1"/>
    </xf>
    <xf numFmtId="1" fontId="11" fillId="13" borderId="11" xfId="0" applyNumberFormat="1" applyFont="1" applyFill="1" applyBorder="1" applyAlignment="1">
      <alignment horizontal="center" vertical="center" shrinkToFit="1"/>
    </xf>
    <xf numFmtId="0" fontId="8" fillId="2" borderId="12" xfId="0" applyFont="1" applyFill="1" applyBorder="1" applyAlignment="1">
      <alignment horizontal="center" vertical="center"/>
    </xf>
    <xf numFmtId="0" fontId="6" fillId="13" borderId="17" xfId="0" applyFont="1" applyFill="1" applyBorder="1" applyAlignment="1">
      <alignment horizontal="center" vertical="center"/>
    </xf>
    <xf numFmtId="0" fontId="6" fillId="2" borderId="15"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6"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8" xfId="0" applyFont="1" applyFill="1" applyBorder="1" applyAlignment="1">
      <alignment horizontal="center" vertical="center"/>
    </xf>
    <xf numFmtId="0" fontId="4" fillId="5" borderId="18" xfId="0" applyFont="1" applyFill="1" applyBorder="1" applyAlignment="1">
      <alignment horizontal="center" vertical="center"/>
    </xf>
    <xf numFmtId="0" fontId="6" fillId="13" borderId="8" xfId="0" applyFont="1" applyFill="1" applyBorder="1" applyAlignment="1">
      <alignment horizontal="center" vertical="center"/>
    </xf>
    <xf numFmtId="0" fontId="6" fillId="13" borderId="18" xfId="0" applyFont="1" applyFill="1" applyBorder="1" applyAlignment="1">
      <alignment horizontal="center" vertical="center"/>
    </xf>
    <xf numFmtId="0" fontId="8" fillId="2" borderId="12" xfId="1" applyFont="1" applyFill="1" applyBorder="1" applyAlignment="1">
      <alignment horizontal="center" vertical="center"/>
    </xf>
    <xf numFmtId="0" fontId="6" fillId="2" borderId="10" xfId="1" applyFont="1" applyFill="1" applyBorder="1" applyAlignment="1">
      <alignment horizontal="center" vertical="center"/>
    </xf>
    <xf numFmtId="0" fontId="1" fillId="0" borderId="37" xfId="0" applyFont="1" applyBorder="1" applyAlignment="1">
      <alignment horizontal="center" vertical="center"/>
    </xf>
    <xf numFmtId="0" fontId="1" fillId="7" borderId="40" xfId="0" applyFont="1" applyFill="1" applyBorder="1" applyAlignment="1">
      <alignment horizontal="center" vertical="center"/>
    </xf>
    <xf numFmtId="14" fontId="1" fillId="7" borderId="40" xfId="0" applyNumberFormat="1" applyFont="1" applyFill="1" applyBorder="1" applyAlignment="1">
      <alignment horizontal="center" vertical="center"/>
    </xf>
    <xf numFmtId="0" fontId="12" fillId="5" borderId="11" xfId="0" applyFont="1" applyFill="1" applyBorder="1" applyAlignment="1">
      <alignment horizontal="center" vertical="center"/>
    </xf>
    <xf numFmtId="0" fontId="12" fillId="0" borderId="11" xfId="0" applyFont="1" applyBorder="1" applyAlignment="1">
      <alignment horizontal="left" vertical="center"/>
    </xf>
    <xf numFmtId="0" fontId="12" fillId="5" borderId="25"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18" xfId="0" applyFont="1" applyFill="1" applyBorder="1" applyAlignment="1">
      <alignment horizontal="center" vertical="center"/>
    </xf>
    <xf numFmtId="0" fontId="8" fillId="0" borderId="11" xfId="0" applyFont="1" applyBorder="1" applyAlignment="1">
      <alignment horizontal="left" vertical="center" wrapText="1"/>
    </xf>
    <xf numFmtId="0" fontId="6" fillId="5" borderId="10" xfId="0" applyFont="1" applyFill="1" applyBorder="1" applyAlignment="1">
      <alignment horizontal="center" vertical="center"/>
    </xf>
    <xf numFmtId="0" fontId="12" fillId="13" borderId="12" xfId="0" applyFont="1" applyFill="1" applyBorder="1" applyAlignment="1">
      <alignment horizontal="center" vertical="center"/>
    </xf>
    <xf numFmtId="0" fontId="12" fillId="0" borderId="25" xfId="0" applyFont="1" applyBorder="1" applyAlignment="1">
      <alignment horizontal="center"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4" fillId="2" borderId="10" xfId="0" applyFont="1" applyFill="1" applyBorder="1" applyAlignment="1">
      <alignment horizontal="left" vertical="center"/>
    </xf>
    <xf numFmtId="0" fontId="8" fillId="0" borderId="2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8" xfId="0" applyFont="1" applyBorder="1" applyAlignment="1">
      <alignment horizontal="center" vertical="center" wrapText="1"/>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8" fillId="0" borderId="19" xfId="0" applyFont="1" applyBorder="1" applyAlignment="1">
      <alignment horizontal="center" vertical="center"/>
    </xf>
    <xf numFmtId="0" fontId="8" fillId="13" borderId="13" xfId="1" applyFont="1" applyFill="1" applyBorder="1" applyAlignment="1">
      <alignment horizontal="center" vertical="center"/>
    </xf>
    <xf numFmtId="0" fontId="12" fillId="13" borderId="25" xfId="0" applyFont="1" applyFill="1" applyBorder="1" applyAlignment="1">
      <alignment horizontal="center" vertical="center" wrapText="1"/>
    </xf>
    <xf numFmtId="0" fontId="12" fillId="13" borderId="8" xfId="0" applyFont="1" applyFill="1" applyBorder="1" applyAlignment="1">
      <alignment horizontal="center" vertical="center" wrapText="1"/>
    </xf>
    <xf numFmtId="0" fontId="12" fillId="13" borderId="18" xfId="0" applyFont="1" applyFill="1" applyBorder="1" applyAlignment="1">
      <alignment horizontal="center" vertical="center" wrapText="1"/>
    </xf>
    <xf numFmtId="0" fontId="6" fillId="13" borderId="17"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13" borderId="18" xfId="0" applyFont="1" applyFill="1" applyBorder="1" applyAlignment="1">
      <alignment horizontal="center" vertical="center" wrapText="1"/>
    </xf>
    <xf numFmtId="0" fontId="12" fillId="2" borderId="2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6" xfId="0" applyFont="1" applyFill="1" applyBorder="1" applyAlignment="1">
      <alignment horizontal="center" vertical="center"/>
    </xf>
    <xf numFmtId="0" fontId="6" fillId="14" borderId="17" xfId="1" applyFont="1" applyFill="1" applyBorder="1" applyAlignment="1">
      <alignment horizontal="center" vertical="center"/>
    </xf>
    <xf numFmtId="0" fontId="8" fillId="14" borderId="25" xfId="1" applyFont="1" applyFill="1" applyBorder="1" applyAlignment="1">
      <alignment horizontal="center" vertical="center"/>
    </xf>
    <xf numFmtId="0" fontId="8" fillId="14" borderId="8" xfId="1" applyFont="1" applyFill="1" applyBorder="1" applyAlignment="1">
      <alignment horizontal="center" vertical="center"/>
    </xf>
    <xf numFmtId="0" fontId="8" fillId="14" borderId="18" xfId="1" applyFont="1" applyFill="1" applyBorder="1" applyAlignment="1">
      <alignment horizontal="center" vertical="center"/>
    </xf>
    <xf numFmtId="0" fontId="6" fillId="14" borderId="8" xfId="1" applyFont="1" applyFill="1" applyBorder="1" applyAlignment="1">
      <alignment horizontal="center" vertical="center"/>
    </xf>
    <xf numFmtId="0" fontId="6" fillId="14" borderId="18" xfId="1" applyFont="1" applyFill="1" applyBorder="1" applyAlignment="1">
      <alignment horizontal="center" vertical="center"/>
    </xf>
    <xf numFmtId="0" fontId="8" fillId="14" borderId="11" xfId="1" applyFont="1" applyFill="1" applyBorder="1" applyAlignment="1">
      <alignment horizontal="center" vertical="center"/>
    </xf>
    <xf numFmtId="0" fontId="6" fillId="14" borderId="11" xfId="1" applyFont="1" applyFill="1" applyBorder="1" applyAlignment="1">
      <alignment horizontal="center" vertical="center"/>
    </xf>
    <xf numFmtId="0" fontId="4" fillId="5" borderId="19" xfId="1" applyFont="1" applyFill="1" applyBorder="1" applyAlignment="1">
      <alignment horizontal="left" vertical="center"/>
    </xf>
    <xf numFmtId="0" fontId="8" fillId="7" borderId="25" xfId="1" applyFont="1" applyFill="1" applyBorder="1" applyAlignment="1">
      <alignment horizontal="center" vertical="center"/>
    </xf>
    <xf numFmtId="0" fontId="8" fillId="7" borderId="8" xfId="1" applyFont="1" applyFill="1" applyBorder="1" applyAlignment="1">
      <alignment horizontal="center" vertical="center"/>
    </xf>
    <xf numFmtId="0" fontId="8" fillId="7" borderId="18" xfId="1" applyFont="1" applyFill="1" applyBorder="1" applyAlignment="1">
      <alignment horizontal="center" vertical="center"/>
    </xf>
    <xf numFmtId="0" fontId="6" fillId="7" borderId="8" xfId="1" applyFont="1" applyFill="1" applyBorder="1" applyAlignment="1">
      <alignment horizontal="center" vertical="center"/>
    </xf>
    <xf numFmtId="0" fontId="6" fillId="7" borderId="18" xfId="1" applyFont="1" applyFill="1" applyBorder="1" applyAlignment="1">
      <alignment horizontal="center" vertical="center"/>
    </xf>
    <xf numFmtId="0" fontId="8" fillId="7" borderId="11" xfId="1" applyFont="1" applyFill="1" applyBorder="1" applyAlignment="1">
      <alignment horizontal="center" vertical="center"/>
    </xf>
    <xf numFmtId="0" fontId="6" fillId="7" borderId="11" xfId="1" applyFont="1" applyFill="1" applyBorder="1" applyAlignment="1">
      <alignment horizontal="center" vertical="center"/>
    </xf>
    <xf numFmtId="0" fontId="6" fillId="5" borderId="15" xfId="1" applyFont="1" applyFill="1" applyBorder="1" applyAlignment="1">
      <alignment horizontal="center" vertical="center"/>
    </xf>
    <xf numFmtId="0" fontId="6" fillId="5" borderId="43" xfId="1" applyFont="1" applyFill="1" applyBorder="1" applyAlignment="1">
      <alignment horizontal="center" vertical="center"/>
    </xf>
    <xf numFmtId="0" fontId="8" fillId="5" borderId="44" xfId="1" applyFont="1" applyFill="1" applyBorder="1" applyAlignment="1">
      <alignment horizontal="center" vertical="center"/>
    </xf>
    <xf numFmtId="0" fontId="8" fillId="5" borderId="45" xfId="1" applyFont="1" applyFill="1" applyBorder="1" applyAlignment="1">
      <alignment horizontal="center" vertical="center"/>
    </xf>
    <xf numFmtId="0" fontId="8" fillId="5" borderId="46" xfId="1" applyFont="1" applyFill="1" applyBorder="1" applyAlignment="1">
      <alignment horizontal="center" vertical="center"/>
    </xf>
    <xf numFmtId="0" fontId="6" fillId="5" borderId="45" xfId="1" applyFont="1" applyFill="1" applyBorder="1" applyAlignment="1">
      <alignment horizontal="center" vertical="center"/>
    </xf>
    <xf numFmtId="0" fontId="6" fillId="5" borderId="46" xfId="1" applyFont="1" applyFill="1" applyBorder="1" applyAlignment="1">
      <alignment horizontal="center" vertical="center"/>
    </xf>
    <xf numFmtId="0" fontId="8" fillId="5" borderId="42" xfId="1" applyFont="1" applyFill="1" applyBorder="1" applyAlignment="1">
      <alignment horizontal="center" vertical="center"/>
    </xf>
    <xf numFmtId="0" fontId="6" fillId="5" borderId="42" xfId="1" applyFont="1" applyFill="1" applyBorder="1" applyAlignment="1">
      <alignment horizontal="center" vertical="center"/>
    </xf>
    <xf numFmtId="0" fontId="6" fillId="14" borderId="10" xfId="0" applyFont="1" applyFill="1" applyBorder="1" applyAlignment="1">
      <alignment horizontal="center" vertical="center"/>
    </xf>
    <xf numFmtId="0" fontId="6" fillId="14" borderId="17" xfId="0" applyFont="1" applyFill="1" applyBorder="1" applyAlignment="1">
      <alignment horizontal="center" vertical="center"/>
    </xf>
    <xf numFmtId="0" fontId="8" fillId="14" borderId="25" xfId="0" applyFont="1" applyFill="1" applyBorder="1" applyAlignment="1">
      <alignment horizontal="center" vertical="center"/>
    </xf>
    <xf numFmtId="0" fontId="8" fillId="14" borderId="8" xfId="0" applyFont="1" applyFill="1" applyBorder="1" applyAlignment="1">
      <alignment horizontal="center" vertical="center"/>
    </xf>
    <xf numFmtId="0" fontId="8" fillId="14" borderId="18" xfId="0" applyFont="1" applyFill="1" applyBorder="1" applyAlignment="1">
      <alignment horizontal="center" vertical="center"/>
    </xf>
    <xf numFmtId="0" fontId="6" fillId="14" borderId="8" xfId="0" applyFont="1" applyFill="1" applyBorder="1" applyAlignment="1">
      <alignment horizontal="center" vertical="center"/>
    </xf>
    <xf numFmtId="0" fontId="6" fillId="14" borderId="18" xfId="0" applyFont="1" applyFill="1" applyBorder="1" applyAlignment="1">
      <alignment horizontal="center" vertical="center"/>
    </xf>
    <xf numFmtId="0" fontId="8" fillId="14" borderId="11" xfId="0" applyFont="1" applyFill="1" applyBorder="1" applyAlignment="1">
      <alignment horizontal="center" vertical="center"/>
    </xf>
    <xf numFmtId="0" fontId="4" fillId="14" borderId="11" xfId="0" applyFont="1" applyFill="1" applyBorder="1" applyAlignment="1">
      <alignment horizontal="center" vertical="center"/>
    </xf>
    <xf numFmtId="0" fontId="6" fillId="14" borderId="11" xfId="0" applyFont="1" applyFill="1" applyBorder="1" applyAlignment="1">
      <alignment horizontal="center" vertical="center"/>
    </xf>
    <xf numFmtId="0" fontId="4" fillId="14" borderId="11" xfId="0" applyFont="1" applyFill="1" applyBorder="1" applyAlignment="1">
      <alignment horizontal="left" vertical="center"/>
    </xf>
    <xf numFmtId="0" fontId="12" fillId="14" borderId="18" xfId="0" applyFont="1" applyFill="1" applyBorder="1" applyAlignment="1">
      <alignment horizontal="center" vertical="center"/>
    </xf>
    <xf numFmtId="0" fontId="12" fillId="14" borderId="11" xfId="0" applyFont="1" applyFill="1" applyBorder="1" applyAlignment="1">
      <alignment horizontal="center" vertical="center"/>
    </xf>
    <xf numFmtId="0" fontId="4" fillId="13" borderId="11" xfId="0" applyFont="1" applyFill="1" applyBorder="1" applyAlignment="1">
      <alignment horizontal="left" vertical="center" wrapText="1"/>
    </xf>
    <xf numFmtId="0" fontId="12" fillId="0" borderId="11" xfId="0" applyFont="1" applyBorder="1" applyAlignment="1">
      <alignment horizontal="left" vertical="center" wrapText="1"/>
    </xf>
    <xf numFmtId="0" fontId="6" fillId="14" borderId="20" xfId="0" applyFont="1" applyFill="1" applyBorder="1" applyAlignment="1">
      <alignment horizontal="center" vertical="center"/>
    </xf>
    <xf numFmtId="0" fontId="8" fillId="14" borderId="26" xfId="0" applyFont="1" applyFill="1" applyBorder="1" applyAlignment="1">
      <alignment horizontal="center" vertical="center"/>
    </xf>
    <xf numFmtId="0" fontId="8" fillId="14" borderId="21" xfId="0" applyFont="1" applyFill="1" applyBorder="1" applyAlignment="1">
      <alignment horizontal="center" vertical="center"/>
    </xf>
    <xf numFmtId="0" fontId="12" fillId="0" borderId="10" xfId="0" applyFont="1" applyBorder="1" applyAlignment="1">
      <alignment horizontal="center" vertical="center"/>
    </xf>
    <xf numFmtId="0" fontId="7" fillId="0" borderId="0" xfId="1" applyFont="1" applyAlignment="1">
      <alignment horizontal="center" vertical="center" wrapText="1"/>
    </xf>
    <xf numFmtId="14" fontId="4" fillId="0" borderId="1" xfId="0" applyNumberFormat="1" applyFont="1" applyBorder="1" applyAlignment="1">
      <alignment horizontal="center" vertical="center"/>
    </xf>
    <xf numFmtId="0" fontId="12" fillId="0" borderId="11" xfId="1" applyFont="1" applyBorder="1" applyAlignment="1">
      <alignment horizontal="left" vertical="center"/>
    </xf>
    <xf numFmtId="0" fontId="1" fillId="15" borderId="1" xfId="0" applyFont="1" applyFill="1" applyBorder="1" applyAlignment="1">
      <alignment horizontal="center" vertical="center"/>
    </xf>
    <xf numFmtId="14" fontId="1"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6" fillId="5" borderId="17" xfId="1" applyFont="1" applyFill="1" applyBorder="1" applyAlignment="1">
      <alignment horizontal="center" vertical="center"/>
    </xf>
    <xf numFmtId="0" fontId="4" fillId="5" borderId="11" xfId="1" applyFont="1" applyFill="1" applyBorder="1" applyAlignment="1">
      <alignment horizontal="left" vertical="center"/>
    </xf>
    <xf numFmtId="0" fontId="8" fillId="5" borderId="25" xfId="1" applyFont="1" applyFill="1" applyBorder="1" applyAlignment="1">
      <alignment horizontal="center" vertical="center"/>
    </xf>
    <xf numFmtId="0" fontId="8" fillId="5" borderId="8" xfId="1" applyFont="1" applyFill="1" applyBorder="1" applyAlignment="1">
      <alignment horizontal="center" vertical="center"/>
    </xf>
    <xf numFmtId="0" fontId="8" fillId="5" borderId="18" xfId="1" applyFont="1" applyFill="1" applyBorder="1" applyAlignment="1">
      <alignment horizontal="center" vertical="center"/>
    </xf>
    <xf numFmtId="0" fontId="6" fillId="5" borderId="8" xfId="1" applyFont="1" applyFill="1" applyBorder="1" applyAlignment="1">
      <alignment horizontal="center" vertical="center"/>
    </xf>
    <xf numFmtId="0" fontId="6" fillId="5" borderId="18" xfId="1" applyFont="1" applyFill="1" applyBorder="1" applyAlignment="1">
      <alignment horizontal="center" vertical="center"/>
    </xf>
    <xf numFmtId="0" fontId="8" fillId="5" borderId="11" xfId="1" applyFont="1" applyFill="1" applyBorder="1" applyAlignment="1">
      <alignment horizontal="center" vertical="center"/>
    </xf>
    <xf numFmtId="0" fontId="6" fillId="5" borderId="11" xfId="1" applyFont="1" applyFill="1" applyBorder="1" applyAlignment="1">
      <alignment horizontal="center" vertical="center"/>
    </xf>
    <xf numFmtId="0" fontId="12" fillId="14" borderId="25" xfId="0" applyFont="1" applyFill="1" applyBorder="1" applyAlignment="1">
      <alignment horizontal="center" vertical="center"/>
    </xf>
    <xf numFmtId="0" fontId="12" fillId="14" borderId="8" xfId="0" applyFont="1" applyFill="1" applyBorder="1" applyAlignment="1">
      <alignment horizontal="center" vertical="center"/>
    </xf>
    <xf numFmtId="0" fontId="6" fillId="5" borderId="2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1" xfId="0" applyFont="1" applyFill="1" applyBorder="1" applyAlignment="1">
      <alignment horizontal="center" vertical="center"/>
    </xf>
    <xf numFmtId="20" fontId="4" fillId="0" borderId="1" xfId="0" applyNumberFormat="1" applyFont="1" applyBorder="1" applyAlignment="1">
      <alignment horizontal="center" vertical="center"/>
    </xf>
    <xf numFmtId="0" fontId="4" fillId="0" borderId="37" xfId="0" applyFont="1" applyBorder="1" applyAlignment="1">
      <alignment horizontal="center" vertical="center"/>
    </xf>
    <xf numFmtId="14" fontId="7" fillId="0" borderId="37" xfId="0" applyNumberFormat="1" applyFont="1" applyBorder="1" applyAlignment="1">
      <alignment horizontal="center" vertical="center"/>
    </xf>
    <xf numFmtId="0" fontId="4" fillId="7" borderId="40" xfId="0" applyFont="1" applyFill="1" applyBorder="1" applyAlignment="1">
      <alignment horizontal="center" vertical="center"/>
    </xf>
    <xf numFmtId="14" fontId="4" fillId="7" borderId="40" xfId="0" applyNumberFormat="1" applyFont="1" applyFill="1" applyBorder="1" applyAlignment="1">
      <alignment horizontal="center" vertical="center"/>
    </xf>
    <xf numFmtId="0" fontId="8" fillId="0" borderId="0" xfId="1" applyFont="1" applyAlignment="1">
      <alignment horizontal="center" vertical="center"/>
    </xf>
    <xf numFmtId="1" fontId="8" fillId="0" borderId="0" xfId="1" applyNumberFormat="1" applyFont="1" applyAlignment="1">
      <alignment horizontal="center" vertical="center"/>
    </xf>
    <xf numFmtId="0" fontId="12" fillId="0" borderId="1" xfId="0" applyFont="1" applyBorder="1" applyAlignment="1">
      <alignment horizontal="left" vertical="center"/>
    </xf>
    <xf numFmtId="0" fontId="7" fillId="5" borderId="11" xfId="0" applyFont="1" applyFill="1" applyBorder="1" applyAlignment="1">
      <alignment horizontal="center" vertical="center"/>
    </xf>
    <xf numFmtId="0" fontId="12" fillId="5" borderId="1" xfId="0" applyFont="1" applyFill="1" applyBorder="1" applyAlignment="1">
      <alignment horizontal="left" vertical="center"/>
    </xf>
    <xf numFmtId="0" fontId="15" fillId="0" borderId="0" xfId="0" applyFont="1" applyAlignment="1">
      <alignment horizontal="center" vertical="center"/>
    </xf>
    <xf numFmtId="0" fontId="12" fillId="13" borderId="25" xfId="0" applyFont="1" applyFill="1" applyBorder="1" applyAlignment="1">
      <alignment horizontal="center" vertical="center"/>
    </xf>
    <xf numFmtId="0" fontId="12" fillId="13" borderId="8" xfId="0" applyFont="1" applyFill="1" applyBorder="1" applyAlignment="1">
      <alignment horizontal="center" vertical="center"/>
    </xf>
    <xf numFmtId="0" fontId="12" fillId="13" borderId="18" xfId="0" applyFont="1" applyFill="1" applyBorder="1" applyAlignment="1">
      <alignment horizontal="center" vertical="center"/>
    </xf>
    <xf numFmtId="165" fontId="6" fillId="2" borderId="11" xfId="0" applyNumberFormat="1" applyFont="1" applyFill="1" applyBorder="1" applyAlignment="1">
      <alignment horizontal="center" vertical="center" shrinkToFit="1"/>
    </xf>
    <xf numFmtId="1" fontId="11" fillId="2" borderId="25" xfId="0" applyNumberFormat="1" applyFont="1" applyFill="1" applyBorder="1" applyAlignment="1">
      <alignment horizontal="center" vertical="center" shrinkToFit="1"/>
    </xf>
    <xf numFmtId="1" fontId="11" fillId="2" borderId="8" xfId="0" applyNumberFormat="1" applyFont="1" applyFill="1" applyBorder="1" applyAlignment="1">
      <alignment horizontal="center" vertical="center" shrinkToFit="1"/>
    </xf>
    <xf numFmtId="1" fontId="11" fillId="2" borderId="36" xfId="0" applyNumberFormat="1" applyFont="1" applyFill="1" applyBorder="1" applyAlignment="1">
      <alignment horizontal="center" vertical="center" shrinkToFit="1"/>
    </xf>
    <xf numFmtId="1" fontId="11" fillId="2" borderId="11" xfId="0" applyNumberFormat="1" applyFont="1" applyFill="1" applyBorder="1" applyAlignment="1">
      <alignment horizontal="center" vertical="center" shrinkToFit="1"/>
    </xf>
    <xf numFmtId="0" fontId="4" fillId="13" borderId="11" xfId="0" applyFont="1" applyFill="1" applyBorder="1" applyAlignment="1">
      <alignment horizontal="center" vertical="center"/>
    </xf>
    <xf numFmtId="1" fontId="4" fillId="5" borderId="11" xfId="0" applyNumberFormat="1" applyFont="1" applyFill="1" applyBorder="1" applyAlignment="1">
      <alignment horizontal="center" vertical="center" shrinkToFit="1"/>
    </xf>
    <xf numFmtId="1" fontId="4" fillId="5" borderId="25" xfId="0" applyNumberFormat="1" applyFont="1" applyFill="1" applyBorder="1" applyAlignment="1">
      <alignment horizontal="center" vertical="center" shrinkToFit="1"/>
    </xf>
    <xf numFmtId="0" fontId="4" fillId="5" borderId="8" xfId="0" applyFont="1" applyFill="1" applyBorder="1" applyAlignment="1">
      <alignment horizontal="center" vertical="center" wrapText="1"/>
    </xf>
    <xf numFmtId="1" fontId="4" fillId="5" borderId="34" xfId="0" applyNumberFormat="1" applyFont="1" applyFill="1" applyBorder="1" applyAlignment="1">
      <alignment horizontal="center" vertical="center" shrinkToFit="1"/>
    </xf>
    <xf numFmtId="0" fontId="14" fillId="0" borderId="0" xfId="0" applyFont="1" applyAlignment="1">
      <alignment vertical="center"/>
    </xf>
    <xf numFmtId="0" fontId="1" fillId="7" borderId="40" xfId="0" applyFont="1" applyFill="1" applyBorder="1" applyAlignment="1">
      <alignment horizontal="center"/>
    </xf>
    <xf numFmtId="14" fontId="1" fillId="7" borderId="40" xfId="0" applyNumberFormat="1" applyFont="1" applyFill="1" applyBorder="1" applyAlignment="1">
      <alignment horizontal="center"/>
    </xf>
    <xf numFmtId="0" fontId="1" fillId="0" borderId="0" xfId="0" applyFont="1" applyAlignment="1">
      <alignment horizontal="center"/>
    </xf>
    <xf numFmtId="20" fontId="1" fillId="0" borderId="1" xfId="0" applyNumberFormat="1" applyFont="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xf>
    <xf numFmtId="0" fontId="7" fillId="0" borderId="1" xfId="0" applyFont="1" applyBorder="1" applyAlignment="1">
      <alignment horizontal="center"/>
    </xf>
    <xf numFmtId="0" fontId="12" fillId="5" borderId="42" xfId="1" applyFont="1" applyFill="1" applyBorder="1" applyAlignment="1">
      <alignment horizontal="left" vertical="center"/>
    </xf>
    <xf numFmtId="0" fontId="15" fillId="0" borderId="0" xfId="0" applyFont="1"/>
    <xf numFmtId="0" fontId="1" fillId="7" borderId="1" xfId="0" applyFont="1" applyFill="1" applyBorder="1" applyAlignment="1">
      <alignment horizontal="center"/>
    </xf>
    <xf numFmtId="14" fontId="1" fillId="7" borderId="1" xfId="0" applyNumberFormat="1" applyFont="1" applyFill="1" applyBorder="1" applyAlignment="1">
      <alignment horizontal="center"/>
    </xf>
    <xf numFmtId="0" fontId="1" fillId="15" borderId="1" xfId="0" applyFont="1" applyFill="1" applyBorder="1" applyAlignment="1">
      <alignment horizontal="center"/>
    </xf>
    <xf numFmtId="0" fontId="7" fillId="5" borderId="17" xfId="0" applyFont="1" applyFill="1" applyBorder="1" applyAlignment="1">
      <alignment horizontal="center" vertical="center"/>
    </xf>
    <xf numFmtId="0" fontId="7" fillId="5" borderId="25"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0" xfId="0" applyFont="1" applyFill="1" applyBorder="1" applyAlignment="1">
      <alignment horizontal="center" vertical="center"/>
    </xf>
    <xf numFmtId="0" fontId="12" fillId="13" borderId="11" xfId="0" applyFont="1" applyFill="1" applyBorder="1" applyAlignment="1">
      <alignment horizontal="left" vertical="center"/>
    </xf>
    <xf numFmtId="0" fontId="7" fillId="0" borderId="10" xfId="0" applyFont="1" applyBorder="1" applyAlignment="1">
      <alignment horizontal="center" vertical="center"/>
    </xf>
    <xf numFmtId="0" fontId="7" fillId="0" borderId="10" xfId="0" applyFont="1" applyBorder="1" applyAlignment="1">
      <alignment horizontal="left"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14" fontId="1" fillId="0" borderId="37" xfId="0" applyNumberFormat="1" applyFont="1" applyBorder="1" applyAlignment="1">
      <alignment horizontal="center" vertical="center"/>
    </xf>
    <xf numFmtId="0" fontId="7" fillId="0" borderId="11" xfId="0" applyFont="1" applyBorder="1" applyAlignment="1">
      <alignment horizontal="left" vertical="center"/>
    </xf>
    <xf numFmtId="0" fontId="1" fillId="7" borderId="1" xfId="0" applyFont="1" applyFill="1" applyBorder="1" applyAlignment="1">
      <alignment horizontal="center" vertical="center"/>
    </xf>
    <xf numFmtId="14" fontId="1" fillId="7"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0" fontId="7" fillId="5" borderId="11" xfId="0" applyFont="1" applyFill="1" applyBorder="1" applyAlignment="1">
      <alignment horizontal="left" vertical="center"/>
    </xf>
    <xf numFmtId="20" fontId="12" fillId="0" borderId="1" xfId="0" applyNumberFormat="1" applyFont="1" applyBorder="1" applyAlignment="1">
      <alignment horizontal="center" vertical="center"/>
    </xf>
    <xf numFmtId="0" fontId="12" fillId="5" borderId="11" xfId="0" applyFont="1" applyFill="1" applyBorder="1" applyAlignment="1">
      <alignment horizontal="left" vertical="center"/>
    </xf>
    <xf numFmtId="0" fontId="4" fillId="13" borderId="10" xfId="0" applyFont="1" applyFill="1" applyBorder="1" applyAlignment="1">
      <alignment horizontal="left" vertical="center"/>
    </xf>
    <xf numFmtId="0" fontId="4" fillId="13" borderId="17" xfId="0" applyFont="1" applyFill="1" applyBorder="1" applyAlignment="1">
      <alignment horizontal="center" vertical="center"/>
    </xf>
    <xf numFmtId="0" fontId="4" fillId="13" borderId="8" xfId="0" applyFont="1" applyFill="1" applyBorder="1" applyAlignment="1">
      <alignment horizontal="center" vertical="center"/>
    </xf>
    <xf numFmtId="0" fontId="4" fillId="13" borderId="18" xfId="0" applyFont="1" applyFill="1" applyBorder="1" applyAlignment="1">
      <alignment horizontal="center" vertical="center"/>
    </xf>
    <xf numFmtId="0" fontId="12" fillId="13" borderId="11" xfId="1" applyFont="1" applyFill="1" applyBorder="1" applyAlignment="1">
      <alignment horizontal="left" vertical="center"/>
    </xf>
    <xf numFmtId="0" fontId="8" fillId="13" borderId="12" xfId="0" applyFont="1" applyFill="1" applyBorder="1" applyAlignment="1">
      <alignment horizontal="center" vertical="center" wrapText="1"/>
    </xf>
    <xf numFmtId="0" fontId="4" fillId="5" borderId="42" xfId="1" applyFont="1" applyFill="1" applyBorder="1" applyAlignment="1">
      <alignment horizontal="left"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0" fontId="6" fillId="13" borderId="11" xfId="0" applyFont="1" applyFill="1" applyBorder="1" applyAlignment="1">
      <alignment horizontal="left" vertical="center"/>
    </xf>
    <xf numFmtId="0" fontId="8" fillId="13" borderId="25" xfId="0" applyFont="1" applyFill="1" applyBorder="1" applyAlignment="1">
      <alignment horizontal="center" vertical="center" wrapText="1"/>
    </xf>
    <xf numFmtId="0" fontId="8" fillId="13" borderId="8"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6" fillId="13" borderId="11" xfId="0" applyFont="1" applyFill="1" applyBorder="1" applyAlignment="1">
      <alignment horizontal="center" vertical="center"/>
    </xf>
    <xf numFmtId="0" fontId="7" fillId="2" borderId="10" xfId="0" applyFont="1" applyFill="1" applyBorder="1" applyAlignment="1">
      <alignment horizontal="center" vertical="center"/>
    </xf>
    <xf numFmtId="1" fontId="6" fillId="13" borderId="11" xfId="0" applyNumberFormat="1" applyFont="1" applyFill="1" applyBorder="1" applyAlignment="1">
      <alignment horizontal="center" vertical="center" shrinkToFit="1"/>
    </xf>
    <xf numFmtId="0" fontId="4" fillId="2" borderId="11" xfId="0" applyFont="1" applyFill="1" applyBorder="1" applyAlignment="1">
      <alignment horizontal="left" vertical="center" wrapText="1"/>
    </xf>
    <xf numFmtId="1" fontId="6" fillId="2" borderId="11" xfId="0" applyNumberFormat="1" applyFont="1" applyFill="1" applyBorder="1" applyAlignment="1">
      <alignment horizontal="center" vertical="center" shrinkToFit="1"/>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6" xfId="0" applyFont="1" applyBorder="1" applyAlignment="1">
      <alignment horizontal="center" vertical="center" wrapText="1"/>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4" fillId="14" borderId="17" xfId="0" applyFont="1" applyFill="1" applyBorder="1" applyAlignment="1">
      <alignment horizontal="center" vertical="center"/>
    </xf>
    <xf numFmtId="0" fontId="4" fillId="14" borderId="8" xfId="0" applyFont="1" applyFill="1" applyBorder="1" applyAlignment="1">
      <alignment horizontal="center" vertical="center"/>
    </xf>
    <xf numFmtId="0" fontId="4" fillId="14" borderId="18" xfId="0" applyFont="1" applyFill="1" applyBorder="1" applyAlignment="1">
      <alignment horizontal="center" vertical="center"/>
    </xf>
    <xf numFmtId="0" fontId="7" fillId="5" borderId="10" xfId="0" applyFont="1" applyFill="1" applyBorder="1" applyAlignment="1">
      <alignment horizontal="left" vertical="center"/>
    </xf>
    <xf numFmtId="0" fontId="4" fillId="7" borderId="11" xfId="1" applyFont="1" applyFill="1" applyBorder="1" applyAlignment="1">
      <alignment horizontal="left" vertical="center"/>
    </xf>
    <xf numFmtId="0" fontId="6" fillId="0" borderId="20" xfId="0" applyFont="1" applyBorder="1" applyAlignment="1">
      <alignment horizontal="center" vertical="center"/>
    </xf>
    <xf numFmtId="0" fontId="8" fillId="0" borderId="26" xfId="0" applyFont="1" applyBorder="1" applyAlignment="1">
      <alignment horizontal="center" vertical="center"/>
    </xf>
    <xf numFmtId="0" fontId="8" fillId="0" borderId="21" xfId="0" applyFont="1" applyBorder="1" applyAlignment="1">
      <alignment horizontal="center" vertical="center"/>
    </xf>
    <xf numFmtId="0" fontId="12" fillId="0" borderId="19" xfId="0" applyFont="1" applyBorder="1" applyAlignment="1">
      <alignment horizontal="center" vertical="center"/>
    </xf>
    <xf numFmtId="0" fontId="6" fillId="14" borderId="10" xfId="0" applyFont="1" applyFill="1" applyBorder="1" applyAlignment="1">
      <alignment horizontal="left" vertical="center"/>
    </xf>
    <xf numFmtId="0" fontId="7" fillId="13" borderId="11" xfId="0" applyFont="1" applyFill="1" applyBorder="1" applyAlignment="1">
      <alignment horizontal="center" vertical="center"/>
    </xf>
    <xf numFmtId="0" fontId="4" fillId="2" borderId="1"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2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10" xfId="0" applyFont="1" applyFill="1" applyBorder="1" applyAlignment="1">
      <alignment horizontal="center" vertical="center"/>
    </xf>
    <xf numFmtId="0" fontId="7" fillId="14" borderId="10" xfId="0" applyFont="1" applyFill="1" applyBorder="1" applyAlignment="1">
      <alignment horizontal="center" vertical="center"/>
    </xf>
    <xf numFmtId="0" fontId="6" fillId="14" borderId="11" xfId="1" applyFont="1" applyFill="1" applyBorder="1" applyAlignment="1">
      <alignment horizontal="left" vertical="center"/>
    </xf>
    <xf numFmtId="0" fontId="4" fillId="13" borderId="1" xfId="0" applyFont="1" applyFill="1" applyBorder="1" applyAlignment="1">
      <alignment horizontal="left" vertical="center"/>
    </xf>
    <xf numFmtId="14" fontId="1" fillId="0" borderId="0" xfId="0" applyNumberFormat="1" applyFont="1" applyAlignment="1">
      <alignment horizontal="center"/>
    </xf>
    <xf numFmtId="0" fontId="7" fillId="0" borderId="11" xfId="1" applyFont="1" applyBorder="1" applyAlignment="1">
      <alignment horizontal="center" vertical="center"/>
    </xf>
    <xf numFmtId="0" fontId="7" fillId="5" borderId="42" xfId="1" applyFont="1" applyFill="1" applyBorder="1" applyAlignment="1">
      <alignment horizontal="center" vertical="center"/>
    </xf>
    <xf numFmtId="0" fontId="12" fillId="5" borderId="11" xfId="0" applyFont="1" applyFill="1" applyBorder="1" applyAlignment="1">
      <alignment horizontal="left" vertical="center" wrapText="1"/>
    </xf>
    <xf numFmtId="0" fontId="12" fillId="2" borderId="13" xfId="0" applyFont="1" applyFill="1" applyBorder="1" applyAlignment="1">
      <alignment horizontal="center" vertical="center"/>
    </xf>
    <xf numFmtId="0" fontId="4" fillId="0" borderId="20" xfId="0" applyFont="1" applyBorder="1" applyAlignment="1">
      <alignment horizontal="center" vertical="center"/>
    </xf>
    <xf numFmtId="0" fontId="6" fillId="2" borderId="11" xfId="0" applyFont="1" applyFill="1" applyBorder="1" applyAlignment="1">
      <alignment horizontal="left" vertical="center"/>
    </xf>
    <xf numFmtId="0" fontId="8" fillId="13" borderId="10" xfId="0" applyFont="1" applyFill="1" applyBorder="1" applyAlignment="1">
      <alignment horizontal="center" vertical="center"/>
    </xf>
    <xf numFmtId="0" fontId="6" fillId="2" borderId="11" xfId="1" applyFont="1" applyFill="1" applyBorder="1" applyAlignment="1">
      <alignment horizontal="left" vertical="center"/>
    </xf>
    <xf numFmtId="0" fontId="6" fillId="3" borderId="17" xfId="1" applyFont="1" applyFill="1" applyBorder="1" applyAlignment="1">
      <alignment horizontal="center" vertical="center"/>
    </xf>
    <xf numFmtId="0" fontId="8" fillId="3" borderId="25" xfId="1" applyFont="1" applyFill="1" applyBorder="1" applyAlignment="1">
      <alignment horizontal="center" vertical="center"/>
    </xf>
    <xf numFmtId="0" fontId="8" fillId="3" borderId="8" xfId="1" applyFont="1" applyFill="1" applyBorder="1" applyAlignment="1">
      <alignment horizontal="center" vertical="center"/>
    </xf>
    <xf numFmtId="0" fontId="8" fillId="3" borderId="18"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18" xfId="1" applyFont="1" applyFill="1" applyBorder="1" applyAlignment="1">
      <alignment horizontal="center" vertical="center"/>
    </xf>
    <xf numFmtId="0" fontId="8" fillId="13" borderId="11"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2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14" fontId="1" fillId="2" borderId="1" xfId="0" applyNumberFormat="1" applyFont="1" applyFill="1" applyBorder="1" applyAlignment="1">
      <alignment horizontal="center"/>
    </xf>
    <xf numFmtId="1" fontId="6" fillId="13" borderId="25" xfId="0" applyNumberFormat="1" applyFont="1" applyFill="1" applyBorder="1" applyAlignment="1">
      <alignment horizontal="center" vertical="center" shrinkToFit="1"/>
    </xf>
    <xf numFmtId="0" fontId="1" fillId="13" borderId="8" xfId="0" applyFont="1" applyFill="1" applyBorder="1" applyAlignment="1">
      <alignment horizontal="center" vertical="center" wrapText="1"/>
    </xf>
    <xf numFmtId="1" fontId="6" fillId="13" borderId="34" xfId="0" applyNumberFormat="1" applyFont="1" applyFill="1" applyBorder="1" applyAlignment="1">
      <alignment horizontal="center" vertical="center" shrinkToFit="1"/>
    </xf>
    <xf numFmtId="1" fontId="4" fillId="2" borderId="11" xfId="0" applyNumberFormat="1" applyFont="1" applyFill="1" applyBorder="1" applyAlignment="1">
      <alignment horizontal="center" vertical="center" shrinkToFit="1"/>
    </xf>
    <xf numFmtId="1" fontId="4" fillId="2" borderId="25" xfId="0" applyNumberFormat="1" applyFont="1" applyFill="1" applyBorder="1" applyAlignment="1">
      <alignment horizontal="center" vertical="center" shrinkToFit="1"/>
    </xf>
    <xf numFmtId="0" fontId="4" fillId="2" borderId="8" xfId="0" applyFont="1" applyFill="1" applyBorder="1" applyAlignment="1">
      <alignment horizontal="center" vertical="center" wrapText="1"/>
    </xf>
    <xf numFmtId="1" fontId="4" fillId="2" borderId="34" xfId="0" applyNumberFormat="1" applyFont="1" applyFill="1" applyBorder="1" applyAlignment="1">
      <alignment horizontal="center" vertical="center" shrinkToFit="1"/>
    </xf>
    <xf numFmtId="0" fontId="12" fillId="0" borderId="10" xfId="0" applyFont="1" applyBorder="1" applyAlignment="1">
      <alignment horizontal="left" vertical="center" wrapText="1"/>
    </xf>
    <xf numFmtId="0" fontId="12" fillId="0" borderId="2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6" xfId="0" applyFont="1" applyBorder="1" applyAlignment="1">
      <alignment horizontal="center" vertical="center" wrapText="1"/>
    </xf>
    <xf numFmtId="0" fontId="7" fillId="0" borderId="13"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xf>
    <xf numFmtId="0" fontId="8" fillId="0" borderId="13" xfId="0" applyFont="1" applyBorder="1" applyAlignment="1">
      <alignment horizontal="center" vertical="center" wrapText="1"/>
    </xf>
    <xf numFmtId="14" fontId="8" fillId="2" borderId="1" xfId="0" applyNumberFormat="1" applyFont="1" applyFill="1" applyBorder="1" applyAlignment="1">
      <alignment horizontal="center" vertical="center"/>
    </xf>
    <xf numFmtId="14" fontId="3" fillId="0" borderId="0" xfId="0" applyNumberFormat="1" applyFont="1" applyAlignment="1">
      <alignment horizontal="center" vertical="center"/>
    </xf>
    <xf numFmtId="0" fontId="8" fillId="7" borderId="12" xfId="1" applyFont="1" applyFill="1" applyBorder="1" applyAlignment="1">
      <alignment horizontal="center" vertical="center"/>
    </xf>
    <xf numFmtId="0" fontId="6" fillId="7" borderId="10" xfId="1" applyFont="1" applyFill="1" applyBorder="1" applyAlignment="1">
      <alignment horizontal="center" vertical="center"/>
    </xf>
    <xf numFmtId="0" fontId="12" fillId="3" borderId="11" xfId="1" applyFont="1" applyFill="1" applyBorder="1" applyAlignment="1">
      <alignment horizontal="left" vertical="center"/>
    </xf>
    <xf numFmtId="0" fontId="8" fillId="3" borderId="11" xfId="1" applyFont="1" applyFill="1" applyBorder="1" applyAlignment="1">
      <alignment horizontal="center" vertical="center"/>
    </xf>
    <xf numFmtId="0" fontId="6" fillId="3" borderId="11" xfId="1" applyFont="1" applyFill="1" applyBorder="1" applyAlignment="1">
      <alignment horizontal="center" vertical="center"/>
    </xf>
    <xf numFmtId="0" fontId="14" fillId="0" borderId="0" xfId="0" applyFont="1"/>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0" xfId="0" applyFont="1" applyAlignment="1">
      <alignment horizontal="center" vertical="center" wrapText="1"/>
    </xf>
    <xf numFmtId="0" fontId="1" fillId="0" borderId="3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6" xfId="0" applyFont="1" applyFill="1" applyBorder="1" applyAlignment="1">
      <alignment horizontal="center" vertical="center"/>
    </xf>
    <xf numFmtId="0" fontId="12" fillId="0" borderId="29"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38" xfId="1" applyFont="1" applyBorder="1" applyAlignment="1">
      <alignment horizontal="center" vertical="center" wrapText="1"/>
    </xf>
    <xf numFmtId="0" fontId="12" fillId="0" borderId="0" xfId="1" applyFont="1" applyAlignment="1">
      <alignment horizontal="center" vertical="center" wrapText="1"/>
    </xf>
    <xf numFmtId="0" fontId="12" fillId="0" borderId="39"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33" xfId="1"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0" xfId="0" applyFont="1" applyAlignment="1">
      <alignment horizontal="center" vertical="center" wrapText="1"/>
    </xf>
    <xf numFmtId="0" fontId="4" fillId="0" borderId="3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6"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4" xfId="1" applyFont="1" applyFill="1" applyBorder="1" applyAlignment="1">
      <alignment horizontal="center" vertical="center"/>
    </xf>
    <xf numFmtId="0" fontId="5" fillId="8" borderId="3" xfId="1" applyFont="1" applyFill="1" applyBorder="1" applyAlignment="1">
      <alignment horizontal="center" vertical="center"/>
    </xf>
    <xf numFmtId="0" fontId="5" fillId="8" borderId="6" xfId="1" applyFont="1" applyFill="1" applyBorder="1" applyAlignment="1">
      <alignment horizontal="center" vertical="center"/>
    </xf>
    <xf numFmtId="0" fontId="5" fillId="12" borderId="4" xfId="1" applyFont="1" applyFill="1" applyBorder="1" applyAlignment="1">
      <alignment horizontal="center" vertical="center"/>
    </xf>
    <xf numFmtId="0" fontId="5" fillId="12" borderId="3" xfId="1" applyFont="1" applyFill="1" applyBorder="1" applyAlignment="1">
      <alignment horizontal="center" vertical="center"/>
    </xf>
    <xf numFmtId="0" fontId="5" fillId="12" borderId="6" xfId="1" applyFont="1" applyFill="1" applyBorder="1" applyAlignment="1">
      <alignment horizontal="center" vertical="center"/>
    </xf>
    <xf numFmtId="0" fontId="5" fillId="10" borderId="4"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6" xfId="0" applyFont="1" applyFill="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0" xfId="1" applyFont="1" applyAlignment="1">
      <alignment horizontal="center" vertical="center" wrapText="1"/>
    </xf>
    <xf numFmtId="0" fontId="7" fillId="0" borderId="39"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3" xfId="1" applyFont="1" applyBorder="1" applyAlignment="1">
      <alignment horizontal="center" vertical="center" wrapText="1"/>
    </xf>
    <xf numFmtId="0" fontId="1" fillId="9" borderId="1"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6" xfId="0" applyFont="1" applyFill="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2" fillId="14" borderId="1" xfId="0" applyFont="1" applyFill="1" applyBorder="1" applyAlignment="1">
      <alignment horizontal="left" vertical="center"/>
    </xf>
    <xf numFmtId="0" fontId="12" fillId="14" borderId="11" xfId="1" applyFont="1" applyFill="1" applyBorder="1" applyAlignment="1">
      <alignment horizontal="left" vertical="center"/>
    </xf>
    <xf numFmtId="0" fontId="12" fillId="0" borderId="11" xfId="0" applyFont="1" applyBorder="1" applyAlignment="1">
      <alignment horizontal="center" vertical="center" wrapText="1"/>
    </xf>
    <xf numFmtId="0" fontId="6" fillId="16" borderId="11" xfId="0" applyFont="1" applyFill="1" applyBorder="1" applyAlignment="1">
      <alignment horizontal="center" vertical="center"/>
    </xf>
    <xf numFmtId="0" fontId="4" fillId="16" borderId="11" xfId="0" applyFont="1" applyFill="1" applyBorder="1" applyAlignment="1">
      <alignment horizontal="left" vertical="center"/>
    </xf>
    <xf numFmtId="0" fontId="6" fillId="16" borderId="17" xfId="0" applyFont="1" applyFill="1" applyBorder="1" applyAlignment="1">
      <alignment horizontal="center" vertical="center"/>
    </xf>
    <xf numFmtId="0" fontId="12" fillId="16" borderId="25" xfId="0" applyFont="1" applyFill="1" applyBorder="1" applyAlignment="1">
      <alignment horizontal="center" vertical="center"/>
    </xf>
    <xf numFmtId="0" fontId="12" fillId="16" borderId="8" xfId="0" applyFont="1" applyFill="1" applyBorder="1" applyAlignment="1">
      <alignment horizontal="center" vertical="center"/>
    </xf>
    <xf numFmtId="0" fontId="12" fillId="16" borderId="18" xfId="0" applyFont="1" applyFill="1" applyBorder="1" applyAlignment="1">
      <alignment horizontal="center" vertical="center"/>
    </xf>
    <xf numFmtId="0" fontId="6" fillId="16" borderId="8" xfId="0" applyFont="1" applyFill="1" applyBorder="1" applyAlignment="1">
      <alignment horizontal="center" vertical="center"/>
    </xf>
    <xf numFmtId="0" fontId="6" fillId="16" borderId="18" xfId="0" applyFont="1" applyFill="1" applyBorder="1" applyAlignment="1">
      <alignment horizontal="center" vertical="center"/>
    </xf>
    <xf numFmtId="0" fontId="12" fillId="16" borderId="11" xfId="0" applyFont="1" applyFill="1" applyBorder="1" applyAlignment="1">
      <alignment horizontal="center" vertical="center"/>
    </xf>
    <xf numFmtId="0" fontId="4" fillId="16" borderId="11" xfId="0" applyFont="1" applyFill="1" applyBorder="1" applyAlignment="1">
      <alignment horizontal="center" vertical="center"/>
    </xf>
    <xf numFmtId="0" fontId="12" fillId="0" borderId="12" xfId="0" applyFont="1" applyBorder="1" applyAlignment="1">
      <alignment horizontal="center" vertical="center" wrapText="1"/>
    </xf>
  </cellXfs>
  <cellStyles count="2">
    <cellStyle name="Standard" xfId="0" builtinId="0"/>
    <cellStyle name="Standard 2" xfId="1" xr:uid="{00000000-0005-0000-0000-000001000000}"/>
  </cellStyles>
  <dxfs count="0"/>
  <tableStyles count="0" defaultTableStyle="TableStyleMedium9" defaultPivotStyle="PivotStyleLight16"/>
  <colors>
    <mruColors>
      <color rgb="FF0000FF"/>
      <color rgb="FF000000"/>
      <color rgb="FFFFCC66"/>
      <color rgb="FFFF9966"/>
      <color rgb="FF00FF00"/>
      <color rgb="FF00FFFF"/>
      <color rgb="FF99FFCC"/>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38"/>
  <sheetViews>
    <sheetView tabSelected="1" zoomScale="90" zoomScaleNormal="90" workbookViewId="0">
      <pane ySplit="1" topLeftCell="A2" activePane="bottomLeft" state="frozenSplit"/>
      <selection pane="bottomLeft" activeCell="F29" sqref="F29"/>
    </sheetView>
  </sheetViews>
  <sheetFormatPr baseColWidth="10" defaultColWidth="8.85546875" defaultRowHeight="12.75" x14ac:dyDescent="0.25"/>
  <cols>
    <col min="1" max="1" width="12.42578125" style="2" customWidth="1"/>
    <col min="2" max="2" width="11.85546875" style="2" customWidth="1"/>
    <col min="3" max="3" width="8" style="8" customWidth="1"/>
    <col min="4" max="4" width="32.28515625" style="1" customWidth="1"/>
    <col min="5" max="5" width="3.5703125" style="1" customWidth="1"/>
    <col min="6" max="6" width="32.28515625" style="1" customWidth="1"/>
    <col min="7" max="7" width="5.7109375" style="1" customWidth="1"/>
    <col min="8" max="8" width="2.7109375" style="1" customWidth="1"/>
    <col min="9" max="9" width="5.7109375" style="1" customWidth="1"/>
    <col min="10" max="10" width="4.7109375" style="1" customWidth="1"/>
    <col min="11" max="11" width="5.5703125" style="1" bestFit="1" customWidth="1"/>
    <col min="12" max="12" width="34" style="1" customWidth="1"/>
    <col min="13" max="13" width="5.7109375" style="3" customWidth="1"/>
    <col min="14" max="14" width="5.7109375" style="1" customWidth="1"/>
    <col min="15" max="17" width="5.7109375" style="3" customWidth="1"/>
    <col min="18" max="18" width="3.85546875" style="1" customWidth="1"/>
    <col min="19" max="21" width="5.7109375" style="3" customWidth="1"/>
    <col min="22" max="16384" width="8.85546875" style="4"/>
  </cols>
  <sheetData>
    <row r="1" spans="1:21" ht="13.5" thickBot="1" x14ac:dyDescent="0.3">
      <c r="F1" s="2"/>
    </row>
    <row r="2" spans="1:21" ht="13.5" thickBot="1" x14ac:dyDescent="0.3">
      <c r="D2" s="471" t="s">
        <v>3</v>
      </c>
      <c r="E2" s="472"/>
      <c r="F2" s="473"/>
      <c r="K2" s="477" t="s">
        <v>316</v>
      </c>
      <c r="L2" s="478"/>
      <c r="M2" s="478"/>
      <c r="N2" s="478"/>
      <c r="O2" s="478"/>
      <c r="P2" s="478"/>
      <c r="Q2" s="478"/>
      <c r="R2" s="478"/>
      <c r="S2" s="478"/>
      <c r="T2" s="478"/>
      <c r="U2" s="479"/>
    </row>
    <row r="3" spans="1:21" ht="13.5" thickBot="1" x14ac:dyDescent="0.3">
      <c r="A3" s="1"/>
      <c r="B3" s="3"/>
      <c r="C3" s="11"/>
      <c r="D3" s="195" t="s">
        <v>307</v>
      </c>
      <c r="E3" s="195"/>
      <c r="F3" s="196">
        <v>46137</v>
      </c>
      <c r="G3" s="11"/>
      <c r="H3" s="11"/>
      <c r="I3" s="11"/>
      <c r="K3" s="103" t="s">
        <v>75</v>
      </c>
      <c r="L3" s="103" t="s">
        <v>46</v>
      </c>
      <c r="M3" s="103" t="s">
        <v>47</v>
      </c>
      <c r="N3" s="104" t="s">
        <v>48</v>
      </c>
      <c r="O3" s="105" t="s">
        <v>49</v>
      </c>
      <c r="P3" s="106" t="s">
        <v>50</v>
      </c>
      <c r="Q3" s="480" t="s">
        <v>77</v>
      </c>
      <c r="R3" s="481"/>
      <c r="S3" s="482"/>
      <c r="T3" s="103" t="s">
        <v>51</v>
      </c>
      <c r="U3" s="103" t="s">
        <v>52</v>
      </c>
    </row>
    <row r="4" spans="1:21" x14ac:dyDescent="0.25">
      <c r="A4" s="16">
        <v>46136</v>
      </c>
      <c r="B4" s="74" t="s">
        <v>117</v>
      </c>
      <c r="C4" s="76">
        <v>0.85416666666666663</v>
      </c>
      <c r="D4" s="83" t="s">
        <v>94</v>
      </c>
      <c r="E4" s="83" t="s">
        <v>13</v>
      </c>
      <c r="F4" s="83" t="s">
        <v>76</v>
      </c>
      <c r="G4" s="83">
        <v>3</v>
      </c>
      <c r="H4" s="83" t="s">
        <v>14</v>
      </c>
      <c r="I4" s="83">
        <v>1</v>
      </c>
      <c r="K4" s="129" t="s">
        <v>53</v>
      </c>
      <c r="L4" s="133" t="s">
        <v>97</v>
      </c>
      <c r="M4" s="129">
        <v>31</v>
      </c>
      <c r="N4" s="136">
        <v>26</v>
      </c>
      <c r="O4" s="137">
        <v>4</v>
      </c>
      <c r="P4" s="138">
        <v>1</v>
      </c>
      <c r="Q4" s="129">
        <v>113</v>
      </c>
      <c r="R4" s="130" t="s">
        <v>14</v>
      </c>
      <c r="S4" s="131">
        <v>32</v>
      </c>
      <c r="T4" s="218">
        <f>Q4-S4</f>
        <v>81</v>
      </c>
      <c r="U4" s="132">
        <f>N4*3+O4</f>
        <v>82</v>
      </c>
    </row>
    <row r="5" spans="1:21" x14ac:dyDescent="0.25">
      <c r="A5" s="62"/>
      <c r="B5" s="74"/>
      <c r="C5" s="76">
        <v>0.64583333333333337</v>
      </c>
      <c r="D5" s="83" t="s">
        <v>89</v>
      </c>
      <c r="E5" s="83" t="s">
        <v>13</v>
      </c>
      <c r="F5" s="83" t="s">
        <v>97</v>
      </c>
      <c r="G5" s="83">
        <v>3</v>
      </c>
      <c r="H5" s="83" t="s">
        <v>14</v>
      </c>
      <c r="I5" s="83">
        <v>4</v>
      </c>
      <c r="K5" s="119" t="s">
        <v>54</v>
      </c>
      <c r="L5" s="134" t="s">
        <v>90</v>
      </c>
      <c r="M5" s="119">
        <v>31</v>
      </c>
      <c r="N5" s="139">
        <v>20</v>
      </c>
      <c r="O5" s="140">
        <v>7</v>
      </c>
      <c r="P5" s="141">
        <v>4</v>
      </c>
      <c r="Q5" s="119">
        <v>65</v>
      </c>
      <c r="R5" s="120" t="s">
        <v>14</v>
      </c>
      <c r="S5" s="121">
        <v>31</v>
      </c>
      <c r="T5" s="192">
        <f>Q5-S5</f>
        <v>34</v>
      </c>
      <c r="U5" s="193">
        <f>N5*3+O5</f>
        <v>67</v>
      </c>
    </row>
    <row r="6" spans="1:21" x14ac:dyDescent="0.25">
      <c r="A6" s="62"/>
      <c r="B6" s="74"/>
      <c r="C6" s="76">
        <v>0.64583333333333337</v>
      </c>
      <c r="D6" s="83" t="s">
        <v>95</v>
      </c>
      <c r="E6" s="83" t="s">
        <v>13</v>
      </c>
      <c r="F6" s="83" t="s">
        <v>92</v>
      </c>
      <c r="G6" s="83">
        <v>0</v>
      </c>
      <c r="H6" s="83" t="s">
        <v>14</v>
      </c>
      <c r="I6" s="83">
        <v>0</v>
      </c>
      <c r="K6" s="119" t="s">
        <v>55</v>
      </c>
      <c r="L6" s="402" t="s">
        <v>94</v>
      </c>
      <c r="M6" s="119">
        <v>31</v>
      </c>
      <c r="N6" s="139">
        <v>19</v>
      </c>
      <c r="O6" s="140">
        <v>5</v>
      </c>
      <c r="P6" s="141">
        <v>7</v>
      </c>
      <c r="Q6" s="119">
        <v>62</v>
      </c>
      <c r="R6" s="120" t="s">
        <v>14</v>
      </c>
      <c r="S6" s="121">
        <v>38</v>
      </c>
      <c r="T6" s="145">
        <f>Q6-S6</f>
        <v>24</v>
      </c>
      <c r="U6" s="118">
        <f>N6*3+O6</f>
        <v>62</v>
      </c>
    </row>
    <row r="7" spans="1:21" x14ac:dyDescent="0.25">
      <c r="A7" s="62"/>
      <c r="B7" s="74"/>
      <c r="C7" s="76">
        <v>0.64583333333333337</v>
      </c>
      <c r="D7" s="83" t="s">
        <v>96</v>
      </c>
      <c r="E7" s="83" t="s">
        <v>13</v>
      </c>
      <c r="F7" s="101" t="s">
        <v>70</v>
      </c>
      <c r="G7" s="83">
        <v>1</v>
      </c>
      <c r="H7" s="83" t="s">
        <v>14</v>
      </c>
      <c r="I7" s="83">
        <v>1</v>
      </c>
      <c r="K7" s="119" t="s">
        <v>56</v>
      </c>
      <c r="L7" s="134" t="s">
        <v>72</v>
      </c>
      <c r="M7" s="119">
        <v>31</v>
      </c>
      <c r="N7" s="139">
        <v>17</v>
      </c>
      <c r="O7" s="140">
        <v>6</v>
      </c>
      <c r="P7" s="141">
        <v>8</v>
      </c>
      <c r="Q7" s="119">
        <v>63</v>
      </c>
      <c r="R7" s="120" t="s">
        <v>14</v>
      </c>
      <c r="S7" s="121">
        <v>43</v>
      </c>
      <c r="T7" s="192">
        <f>Q7-S7</f>
        <v>20</v>
      </c>
      <c r="U7" s="193">
        <f>N7*3+O7</f>
        <v>57</v>
      </c>
    </row>
    <row r="8" spans="1:21" x14ac:dyDescent="0.25">
      <c r="A8" s="62"/>
      <c r="B8" s="74"/>
      <c r="C8" s="76">
        <v>0.64583333333333337</v>
      </c>
      <c r="D8" s="83" t="s">
        <v>119</v>
      </c>
      <c r="E8" s="83" t="s">
        <v>13</v>
      </c>
      <c r="F8" s="83" t="s">
        <v>150</v>
      </c>
      <c r="G8" s="83">
        <v>2</v>
      </c>
      <c r="H8" s="83" t="s">
        <v>14</v>
      </c>
      <c r="I8" s="83">
        <v>0</v>
      </c>
      <c r="K8" s="107" t="s">
        <v>57</v>
      </c>
      <c r="L8" s="378" t="s">
        <v>91</v>
      </c>
      <c r="M8" s="107">
        <v>31</v>
      </c>
      <c r="N8" s="237">
        <v>17</v>
      </c>
      <c r="O8" s="238">
        <v>6</v>
      </c>
      <c r="P8" s="239">
        <v>8</v>
      </c>
      <c r="Q8" s="107">
        <v>61</v>
      </c>
      <c r="R8" s="240" t="s">
        <v>14</v>
      </c>
      <c r="S8" s="241">
        <v>45</v>
      </c>
      <c r="T8" s="432">
        <f>Q8-S8</f>
        <v>16</v>
      </c>
      <c r="U8" s="433">
        <f>N8*3+O8</f>
        <v>57</v>
      </c>
    </row>
    <row r="9" spans="1:21" x14ac:dyDescent="0.25">
      <c r="A9" s="62"/>
      <c r="B9" s="74"/>
      <c r="C9" s="76">
        <v>0.64583333333333337</v>
      </c>
      <c r="D9" s="83" t="s">
        <v>172</v>
      </c>
      <c r="E9" s="83" t="s">
        <v>13</v>
      </c>
      <c r="F9" s="83" t="s">
        <v>93</v>
      </c>
      <c r="G9" s="83">
        <v>1</v>
      </c>
      <c r="H9" s="83" t="s">
        <v>14</v>
      </c>
      <c r="I9" s="83">
        <v>2</v>
      </c>
      <c r="K9" s="107" t="s">
        <v>58</v>
      </c>
      <c r="L9" s="378" t="s">
        <v>93</v>
      </c>
      <c r="M9" s="107">
        <v>31</v>
      </c>
      <c r="N9" s="237">
        <v>16</v>
      </c>
      <c r="O9" s="238">
        <v>7</v>
      </c>
      <c r="P9" s="239">
        <v>8</v>
      </c>
      <c r="Q9" s="107">
        <v>62</v>
      </c>
      <c r="R9" s="240" t="s">
        <v>14</v>
      </c>
      <c r="S9" s="241">
        <v>42</v>
      </c>
      <c r="T9" s="242">
        <f>Q9-S9</f>
        <v>20</v>
      </c>
      <c r="U9" s="243">
        <f>N9*3+O9</f>
        <v>55</v>
      </c>
    </row>
    <row r="10" spans="1:21" x14ac:dyDescent="0.25">
      <c r="A10" s="62"/>
      <c r="B10" s="74"/>
      <c r="C10" s="348">
        <v>0.77083333333333337</v>
      </c>
      <c r="D10" s="83" t="s">
        <v>173</v>
      </c>
      <c r="E10" s="83" t="s">
        <v>13</v>
      </c>
      <c r="F10" s="83" t="s">
        <v>91</v>
      </c>
      <c r="G10" s="83">
        <v>1</v>
      </c>
      <c r="H10" s="83" t="s">
        <v>14</v>
      </c>
      <c r="I10" s="83">
        <v>2</v>
      </c>
      <c r="K10" s="403" t="s">
        <v>59</v>
      </c>
      <c r="L10" s="434" t="s">
        <v>70</v>
      </c>
      <c r="M10" s="403">
        <v>31</v>
      </c>
      <c r="N10" s="404">
        <v>11</v>
      </c>
      <c r="O10" s="405">
        <v>10</v>
      </c>
      <c r="P10" s="406">
        <v>10</v>
      </c>
      <c r="Q10" s="403">
        <v>56</v>
      </c>
      <c r="R10" s="407" t="s">
        <v>14</v>
      </c>
      <c r="S10" s="408">
        <v>58</v>
      </c>
      <c r="T10" s="435">
        <f>Q10-S10</f>
        <v>-2</v>
      </c>
      <c r="U10" s="436">
        <f>N10*3+O10</f>
        <v>43</v>
      </c>
    </row>
    <row r="11" spans="1:21" x14ac:dyDescent="0.25">
      <c r="A11" s="122">
        <v>46138</v>
      </c>
      <c r="B11" s="74" t="s">
        <v>118</v>
      </c>
      <c r="C11" s="76">
        <v>0.64583333333333337</v>
      </c>
      <c r="D11" s="83" t="s">
        <v>72</v>
      </c>
      <c r="E11" s="83" t="s">
        <v>13</v>
      </c>
      <c r="F11" s="83" t="s">
        <v>112</v>
      </c>
      <c r="G11" s="83">
        <v>1</v>
      </c>
      <c r="H11" s="83" t="s">
        <v>14</v>
      </c>
      <c r="I11" s="83">
        <v>1</v>
      </c>
      <c r="K11" s="109" t="s">
        <v>60</v>
      </c>
      <c r="L11" s="112" t="s">
        <v>108</v>
      </c>
      <c r="M11" s="109">
        <v>31</v>
      </c>
      <c r="N11" s="142">
        <v>12</v>
      </c>
      <c r="O11" s="143">
        <v>7</v>
      </c>
      <c r="P11" s="144">
        <v>12</v>
      </c>
      <c r="Q11" s="109">
        <v>44</v>
      </c>
      <c r="R11" s="110" t="s">
        <v>14</v>
      </c>
      <c r="S11" s="111">
        <v>52</v>
      </c>
      <c r="T11" s="146">
        <f>Q11-S11</f>
        <v>-8</v>
      </c>
      <c r="U11" s="108">
        <f>N11*3+O11</f>
        <v>43</v>
      </c>
    </row>
    <row r="12" spans="1:21" x14ac:dyDescent="0.25">
      <c r="A12" s="122">
        <v>46138</v>
      </c>
      <c r="B12" s="74" t="s">
        <v>118</v>
      </c>
      <c r="C12" s="76">
        <v>0.72916666666666663</v>
      </c>
      <c r="D12" s="83" t="s">
        <v>90</v>
      </c>
      <c r="E12" s="83" t="s">
        <v>13</v>
      </c>
      <c r="F12" s="83" t="s">
        <v>108</v>
      </c>
      <c r="G12" s="83">
        <v>4</v>
      </c>
      <c r="H12" s="83" t="s">
        <v>14</v>
      </c>
      <c r="I12" s="83">
        <v>0</v>
      </c>
      <c r="K12" s="109" t="s">
        <v>61</v>
      </c>
      <c r="L12" s="112" t="s">
        <v>96</v>
      </c>
      <c r="M12" s="109">
        <v>31</v>
      </c>
      <c r="N12" s="142">
        <v>10</v>
      </c>
      <c r="O12" s="143">
        <v>7</v>
      </c>
      <c r="P12" s="144">
        <v>14</v>
      </c>
      <c r="Q12" s="109">
        <v>39</v>
      </c>
      <c r="R12" s="110" t="s">
        <v>14</v>
      </c>
      <c r="S12" s="111">
        <v>55</v>
      </c>
      <c r="T12" s="146">
        <f>Q12-S12</f>
        <v>-16</v>
      </c>
      <c r="U12" s="108">
        <f>N12*3+O12</f>
        <v>37</v>
      </c>
    </row>
    <row r="13" spans="1:21" x14ac:dyDescent="0.25">
      <c r="A13" s="1"/>
      <c r="B13" s="3"/>
      <c r="C13" s="11"/>
      <c r="D13" s="11"/>
      <c r="E13" s="11"/>
      <c r="F13" s="169"/>
      <c r="G13" s="11"/>
      <c r="H13" s="11"/>
      <c r="I13" s="11"/>
      <c r="K13" s="109" t="s">
        <v>62</v>
      </c>
      <c r="L13" s="112" t="s">
        <v>89</v>
      </c>
      <c r="M13" s="109">
        <v>31</v>
      </c>
      <c r="N13" s="142">
        <v>8</v>
      </c>
      <c r="O13" s="143">
        <v>10</v>
      </c>
      <c r="P13" s="144">
        <v>13</v>
      </c>
      <c r="Q13" s="109">
        <v>39</v>
      </c>
      <c r="R13" s="110" t="s">
        <v>14</v>
      </c>
      <c r="S13" s="111">
        <v>49</v>
      </c>
      <c r="T13" s="146">
        <f>Q13-S13</f>
        <v>-10</v>
      </c>
      <c r="U13" s="108">
        <f>N13*3+O13</f>
        <v>34</v>
      </c>
    </row>
    <row r="14" spans="1:21" x14ac:dyDescent="0.25">
      <c r="A14" s="1"/>
      <c r="B14" s="3"/>
      <c r="C14" s="11"/>
      <c r="D14" s="195" t="s">
        <v>315</v>
      </c>
      <c r="E14" s="195"/>
      <c r="F14" s="196">
        <v>46144</v>
      </c>
      <c r="G14" s="11"/>
      <c r="H14" s="11"/>
      <c r="I14" s="11"/>
      <c r="K14" s="109" t="s">
        <v>63</v>
      </c>
      <c r="L14" s="113" t="s">
        <v>92</v>
      </c>
      <c r="M14" s="109">
        <v>31</v>
      </c>
      <c r="N14" s="142">
        <v>7</v>
      </c>
      <c r="O14" s="143">
        <v>11</v>
      </c>
      <c r="P14" s="144">
        <v>13</v>
      </c>
      <c r="Q14" s="109">
        <v>36</v>
      </c>
      <c r="R14" s="110" t="s">
        <v>14</v>
      </c>
      <c r="S14" s="111">
        <v>50</v>
      </c>
      <c r="T14" s="146">
        <f>Q14-S14</f>
        <v>-14</v>
      </c>
      <c r="U14" s="108">
        <f>N14*3+O14</f>
        <v>32</v>
      </c>
    </row>
    <row r="15" spans="1:21" x14ac:dyDescent="0.25">
      <c r="A15" s="62"/>
      <c r="B15" s="74"/>
      <c r="C15" s="76">
        <v>0.64583333333333337</v>
      </c>
      <c r="D15" s="83" t="s">
        <v>97</v>
      </c>
      <c r="E15" s="83" t="s">
        <v>13</v>
      </c>
      <c r="F15" s="83" t="s">
        <v>119</v>
      </c>
      <c r="G15" s="83"/>
      <c r="H15" s="83" t="s">
        <v>14</v>
      </c>
      <c r="I15" s="83"/>
      <c r="K15" s="109" t="s">
        <v>64</v>
      </c>
      <c r="L15" s="112" t="s">
        <v>112</v>
      </c>
      <c r="M15" s="109">
        <v>31</v>
      </c>
      <c r="N15" s="142">
        <v>8</v>
      </c>
      <c r="O15" s="143">
        <v>8</v>
      </c>
      <c r="P15" s="144">
        <v>15</v>
      </c>
      <c r="Q15" s="109">
        <v>36</v>
      </c>
      <c r="R15" s="110" t="s">
        <v>14</v>
      </c>
      <c r="S15" s="111">
        <v>54</v>
      </c>
      <c r="T15" s="146">
        <f>Q15-S15</f>
        <v>-18</v>
      </c>
      <c r="U15" s="108">
        <f>N15*3+O15</f>
        <v>32</v>
      </c>
    </row>
    <row r="16" spans="1:21" x14ac:dyDescent="0.25">
      <c r="A16" s="62"/>
      <c r="B16" s="74"/>
      <c r="C16" s="76">
        <v>0.64583333333333337</v>
      </c>
      <c r="D16" s="101" t="s">
        <v>70</v>
      </c>
      <c r="E16" s="83" t="s">
        <v>13</v>
      </c>
      <c r="F16" s="83" t="s">
        <v>173</v>
      </c>
      <c r="G16" s="83"/>
      <c r="H16" s="83" t="s">
        <v>14</v>
      </c>
      <c r="I16" s="83"/>
      <c r="K16" s="109" t="s">
        <v>65</v>
      </c>
      <c r="L16" s="112" t="s">
        <v>76</v>
      </c>
      <c r="M16" s="109">
        <v>31</v>
      </c>
      <c r="N16" s="142">
        <v>8</v>
      </c>
      <c r="O16" s="143">
        <v>8</v>
      </c>
      <c r="P16" s="144">
        <v>15</v>
      </c>
      <c r="Q16" s="109">
        <v>35</v>
      </c>
      <c r="R16" s="110" t="s">
        <v>14</v>
      </c>
      <c r="S16" s="111">
        <v>55</v>
      </c>
      <c r="T16" s="146">
        <f>Q16-S16</f>
        <v>-20</v>
      </c>
      <c r="U16" s="108">
        <f>N16*3+O16</f>
        <v>32</v>
      </c>
    </row>
    <row r="17" spans="1:21" x14ac:dyDescent="0.25">
      <c r="A17" s="62"/>
      <c r="B17" s="74"/>
      <c r="C17" s="76">
        <v>0.64583333333333337</v>
      </c>
      <c r="D17" s="83" t="s">
        <v>112</v>
      </c>
      <c r="E17" s="83" t="s">
        <v>13</v>
      </c>
      <c r="F17" s="83" t="s">
        <v>96</v>
      </c>
      <c r="G17" s="83"/>
      <c r="H17" s="83" t="s">
        <v>14</v>
      </c>
      <c r="I17" s="83"/>
      <c r="K17" s="109" t="s">
        <v>71</v>
      </c>
      <c r="L17" s="112" t="s">
        <v>172</v>
      </c>
      <c r="M17" s="109">
        <v>31</v>
      </c>
      <c r="N17" s="142">
        <v>7</v>
      </c>
      <c r="O17" s="143">
        <v>10</v>
      </c>
      <c r="P17" s="144">
        <v>14</v>
      </c>
      <c r="Q17" s="109">
        <v>45</v>
      </c>
      <c r="R17" s="110" t="s">
        <v>14</v>
      </c>
      <c r="S17" s="111">
        <v>53</v>
      </c>
      <c r="T17" s="146">
        <f>Q17-S17</f>
        <v>-8</v>
      </c>
      <c r="U17" s="108">
        <f>N17*3+O17</f>
        <v>31</v>
      </c>
    </row>
    <row r="18" spans="1:21" x14ac:dyDescent="0.25">
      <c r="A18" s="62"/>
      <c r="B18" s="74"/>
      <c r="C18" s="76">
        <v>0.64583333333333337</v>
      </c>
      <c r="D18" s="83" t="s">
        <v>76</v>
      </c>
      <c r="E18" s="83" t="s">
        <v>13</v>
      </c>
      <c r="F18" s="83" t="s">
        <v>172</v>
      </c>
      <c r="G18" s="83"/>
      <c r="H18" s="83" t="s">
        <v>14</v>
      </c>
      <c r="I18" s="83"/>
      <c r="K18" s="109" t="s">
        <v>66</v>
      </c>
      <c r="L18" s="112" t="s">
        <v>173</v>
      </c>
      <c r="M18" s="109">
        <v>31</v>
      </c>
      <c r="N18" s="142">
        <v>7</v>
      </c>
      <c r="O18" s="143">
        <v>10</v>
      </c>
      <c r="P18" s="144">
        <v>14</v>
      </c>
      <c r="Q18" s="109">
        <v>34</v>
      </c>
      <c r="R18" s="110" t="s">
        <v>14</v>
      </c>
      <c r="S18" s="111">
        <v>50</v>
      </c>
      <c r="T18" s="146">
        <f>Q18-S18</f>
        <v>-16</v>
      </c>
      <c r="U18" s="108">
        <f>N18*3+O18</f>
        <v>31</v>
      </c>
    </row>
    <row r="19" spans="1:21" x14ac:dyDescent="0.25">
      <c r="A19" s="62"/>
      <c r="B19" s="74"/>
      <c r="C19" s="76">
        <v>0.64583333333333337</v>
      </c>
      <c r="D19" s="83" t="s">
        <v>91</v>
      </c>
      <c r="E19" s="83" t="s">
        <v>13</v>
      </c>
      <c r="F19" s="83" t="s">
        <v>72</v>
      </c>
      <c r="G19" s="83"/>
      <c r="H19" s="83" t="s">
        <v>14</v>
      </c>
      <c r="I19" s="83"/>
      <c r="K19" s="228" t="s">
        <v>67</v>
      </c>
      <c r="L19" s="392" t="s">
        <v>150</v>
      </c>
      <c r="M19" s="228">
        <v>31</v>
      </c>
      <c r="N19" s="229">
        <v>6</v>
      </c>
      <c r="O19" s="230">
        <v>8</v>
      </c>
      <c r="P19" s="231">
        <v>17</v>
      </c>
      <c r="Q19" s="228">
        <v>26</v>
      </c>
      <c r="R19" s="232" t="s">
        <v>14</v>
      </c>
      <c r="S19" s="233">
        <v>53</v>
      </c>
      <c r="T19" s="234">
        <f>Q19-S19</f>
        <v>-27</v>
      </c>
      <c r="U19" s="235">
        <f>N19*3+O19</f>
        <v>26</v>
      </c>
    </row>
    <row r="20" spans="1:21" x14ac:dyDescent="0.25">
      <c r="A20" s="62"/>
      <c r="B20" s="74"/>
      <c r="C20" s="348">
        <v>0.77083333333333337</v>
      </c>
      <c r="D20" s="83" t="s">
        <v>93</v>
      </c>
      <c r="E20" s="83" t="s">
        <v>13</v>
      </c>
      <c r="F20" s="83" t="s">
        <v>94</v>
      </c>
      <c r="G20" s="83"/>
      <c r="H20" s="83" t="s">
        <v>14</v>
      </c>
      <c r="I20" s="83"/>
      <c r="K20" s="161" t="s">
        <v>68</v>
      </c>
      <c r="L20" s="236" t="s">
        <v>95</v>
      </c>
      <c r="M20" s="161">
        <v>31</v>
      </c>
      <c r="N20" s="162">
        <v>6</v>
      </c>
      <c r="O20" s="163">
        <v>7</v>
      </c>
      <c r="P20" s="164">
        <v>18</v>
      </c>
      <c r="Q20" s="161">
        <v>41</v>
      </c>
      <c r="R20" s="165" t="s">
        <v>14</v>
      </c>
      <c r="S20" s="166">
        <v>66</v>
      </c>
      <c r="T20" s="167">
        <f>Q20-S20</f>
        <v>-25</v>
      </c>
      <c r="U20" s="168">
        <f>N20*3+O20</f>
        <v>25</v>
      </c>
    </row>
    <row r="21" spans="1:21" ht="13.5" thickBot="1" x14ac:dyDescent="0.3">
      <c r="A21" s="122">
        <v>46145</v>
      </c>
      <c r="B21" s="74" t="s">
        <v>118</v>
      </c>
      <c r="C21" s="76">
        <v>0.64583333333333337</v>
      </c>
      <c r="D21" s="83" t="s">
        <v>150</v>
      </c>
      <c r="E21" s="83" t="s">
        <v>13</v>
      </c>
      <c r="F21" s="83" t="s">
        <v>89</v>
      </c>
      <c r="G21" s="83"/>
      <c r="H21" s="83" t="s">
        <v>14</v>
      </c>
      <c r="I21" s="83"/>
      <c r="K21" s="244" t="s">
        <v>69</v>
      </c>
      <c r="L21" s="356" t="s">
        <v>119</v>
      </c>
      <c r="M21" s="245">
        <v>31</v>
      </c>
      <c r="N21" s="246">
        <v>5</v>
      </c>
      <c r="O21" s="247">
        <v>7</v>
      </c>
      <c r="P21" s="248">
        <v>19</v>
      </c>
      <c r="Q21" s="245">
        <v>35</v>
      </c>
      <c r="R21" s="249" t="s">
        <v>14</v>
      </c>
      <c r="S21" s="250">
        <v>66</v>
      </c>
      <c r="T21" s="251">
        <f>Q21-S21</f>
        <v>-31</v>
      </c>
      <c r="U21" s="252">
        <f>N21*3+O21</f>
        <v>22</v>
      </c>
    </row>
    <row r="22" spans="1:21" ht="13.5" thickBot="1" x14ac:dyDescent="0.3">
      <c r="A22" s="122">
        <v>46145</v>
      </c>
      <c r="B22" s="74" t="s">
        <v>118</v>
      </c>
      <c r="C22" s="76">
        <v>0.72916666666666663</v>
      </c>
      <c r="D22" s="83" t="s">
        <v>92</v>
      </c>
      <c r="E22" s="83" t="s">
        <v>13</v>
      </c>
      <c r="F22" s="83" t="s">
        <v>90</v>
      </c>
      <c r="G22" s="83"/>
      <c r="H22" s="83" t="s">
        <v>14</v>
      </c>
      <c r="I22" s="83"/>
      <c r="K22" s="33"/>
      <c r="L22" s="33" t="s">
        <v>74</v>
      </c>
      <c r="M22" s="150">
        <f>SUM(M4:M21)</f>
        <v>558</v>
      </c>
      <c r="N22" s="35">
        <f>SUM(N4:N21)</f>
        <v>210</v>
      </c>
      <c r="O22" s="36">
        <f>SUM(O4:O21)</f>
        <v>138</v>
      </c>
      <c r="P22" s="34">
        <f>SUM(P4:P21)</f>
        <v>210</v>
      </c>
      <c r="Q22" s="148">
        <f>SUM(Q4:Q21)</f>
        <v>892</v>
      </c>
      <c r="R22" s="149" t="s">
        <v>14</v>
      </c>
      <c r="S22" s="150">
        <f>SUM(S4:S21)</f>
        <v>892</v>
      </c>
      <c r="T22" s="33">
        <f>SUM(T4:T21)</f>
        <v>0</v>
      </c>
      <c r="U22" s="151">
        <f>SUM(U4:U21)</f>
        <v>768</v>
      </c>
    </row>
    <row r="23" spans="1:21" ht="13.5" thickBot="1" x14ac:dyDescent="0.25">
      <c r="A23" s="122">
        <v>46145</v>
      </c>
      <c r="B23" s="74" t="s">
        <v>118</v>
      </c>
      <c r="C23" s="76">
        <v>0.8125</v>
      </c>
      <c r="D23" s="83" t="s">
        <v>108</v>
      </c>
      <c r="E23" s="83" t="s">
        <v>13</v>
      </c>
      <c r="F23" s="83" t="s">
        <v>95</v>
      </c>
      <c r="G23" s="83"/>
      <c r="H23" s="83" t="s">
        <v>14</v>
      </c>
      <c r="I23" s="83"/>
      <c r="K23" s="437"/>
      <c r="L23" s="437"/>
      <c r="M23" s="437"/>
      <c r="N23" s="437"/>
      <c r="O23" s="437"/>
      <c r="P23" s="437"/>
      <c r="Q23" s="437"/>
      <c r="R23" s="437"/>
      <c r="S23" s="437"/>
      <c r="T23" s="437"/>
      <c r="U23" s="437"/>
    </row>
    <row r="24" spans="1:21" ht="12.75" customHeight="1" x14ac:dyDescent="0.25">
      <c r="A24" s="4"/>
      <c r="B24" s="22"/>
      <c r="C24" s="7"/>
      <c r="D24" s="4"/>
      <c r="E24" s="4"/>
      <c r="F24" s="4"/>
      <c r="G24" s="11"/>
      <c r="H24" s="11"/>
      <c r="I24" s="11"/>
      <c r="K24" s="489" t="s">
        <v>317</v>
      </c>
      <c r="L24" s="490"/>
      <c r="M24" s="490"/>
      <c r="N24" s="490"/>
      <c r="O24" s="490"/>
      <c r="P24" s="490"/>
      <c r="Q24" s="490"/>
      <c r="R24" s="490"/>
      <c r="S24" s="490"/>
      <c r="T24" s="490"/>
      <c r="U24" s="491"/>
    </row>
    <row r="25" spans="1:21" x14ac:dyDescent="0.25">
      <c r="A25" s="4"/>
      <c r="B25" s="22"/>
      <c r="C25" s="7"/>
      <c r="D25" s="4"/>
      <c r="E25" s="4"/>
      <c r="F25" s="4"/>
      <c r="G25" s="11"/>
      <c r="H25" s="11"/>
      <c r="I25" s="11"/>
      <c r="K25" s="492"/>
      <c r="L25" s="493"/>
      <c r="M25" s="493"/>
      <c r="N25" s="493"/>
      <c r="O25" s="493"/>
      <c r="P25" s="493"/>
      <c r="Q25" s="493"/>
      <c r="R25" s="493"/>
      <c r="S25" s="493"/>
      <c r="T25" s="493"/>
      <c r="U25" s="494"/>
    </row>
    <row r="26" spans="1:21" x14ac:dyDescent="0.25">
      <c r="A26" s="4"/>
      <c r="B26" s="22"/>
      <c r="C26" s="7"/>
      <c r="D26" s="4"/>
      <c r="E26" s="4"/>
      <c r="F26" s="4"/>
      <c r="G26" s="11"/>
      <c r="H26" s="11"/>
      <c r="I26" s="11"/>
      <c r="K26" s="492"/>
      <c r="L26" s="493"/>
      <c r="M26" s="493"/>
      <c r="N26" s="493"/>
      <c r="O26" s="493"/>
      <c r="P26" s="493"/>
      <c r="Q26" s="493"/>
      <c r="R26" s="493"/>
      <c r="S26" s="493"/>
      <c r="T26" s="493"/>
      <c r="U26" s="494"/>
    </row>
    <row r="27" spans="1:21" x14ac:dyDescent="0.25">
      <c r="A27" s="4"/>
      <c r="B27" s="22"/>
      <c r="C27" s="7"/>
      <c r="D27" s="4"/>
      <c r="E27" s="4"/>
      <c r="F27" s="4"/>
      <c r="G27" s="11"/>
      <c r="H27" s="11"/>
      <c r="I27" s="11"/>
      <c r="K27" s="492"/>
      <c r="L27" s="493"/>
      <c r="M27" s="493"/>
      <c r="N27" s="493"/>
      <c r="O27" s="493"/>
      <c r="P27" s="493"/>
      <c r="Q27" s="493"/>
      <c r="R27" s="493"/>
      <c r="S27" s="493"/>
      <c r="T27" s="493"/>
      <c r="U27" s="494"/>
    </row>
    <row r="28" spans="1:21" x14ac:dyDescent="0.25">
      <c r="A28" s="4"/>
      <c r="B28" s="22"/>
      <c r="C28" s="7"/>
      <c r="D28" s="4"/>
      <c r="E28" s="4"/>
      <c r="F28" s="4"/>
      <c r="G28" s="11"/>
      <c r="H28" s="11"/>
      <c r="I28" s="11"/>
      <c r="K28" s="492"/>
      <c r="L28" s="493"/>
      <c r="M28" s="493"/>
      <c r="N28" s="493"/>
      <c r="O28" s="493"/>
      <c r="P28" s="493"/>
      <c r="Q28" s="493"/>
      <c r="R28" s="493"/>
      <c r="S28" s="493"/>
      <c r="T28" s="493"/>
      <c r="U28" s="494"/>
    </row>
    <row r="29" spans="1:21" ht="13.5" thickBot="1" x14ac:dyDescent="0.3">
      <c r="A29" s="4"/>
      <c r="B29" s="22"/>
      <c r="C29" s="7"/>
      <c r="D29" s="4"/>
      <c r="E29" s="4"/>
      <c r="F29" s="4"/>
      <c r="G29" s="11"/>
      <c r="H29" s="11"/>
      <c r="I29" s="11"/>
      <c r="K29" s="495"/>
      <c r="L29" s="496"/>
      <c r="M29" s="496"/>
      <c r="N29" s="496"/>
      <c r="O29" s="496"/>
      <c r="P29" s="496"/>
      <c r="Q29" s="496"/>
      <c r="R29" s="496"/>
      <c r="S29" s="496"/>
      <c r="T29" s="496"/>
      <c r="U29" s="497"/>
    </row>
    <row r="30" spans="1:21" x14ac:dyDescent="0.25">
      <c r="A30" s="4"/>
      <c r="B30" s="22"/>
      <c r="C30" s="7"/>
      <c r="D30" s="4"/>
      <c r="E30" s="4"/>
      <c r="F30" s="4"/>
      <c r="G30" s="11"/>
      <c r="H30" s="11"/>
      <c r="I30" s="11"/>
      <c r="K30" s="272"/>
      <c r="L30" s="272"/>
      <c r="M30" s="272"/>
      <c r="N30" s="272"/>
      <c r="O30" s="272"/>
      <c r="P30" s="272"/>
      <c r="Q30" s="272"/>
      <c r="R30" s="272"/>
      <c r="S30" s="272"/>
      <c r="T30" s="272"/>
      <c r="U30" s="272"/>
    </row>
    <row r="31" spans="1:21" ht="13.5" thickBot="1" x14ac:dyDescent="0.3">
      <c r="A31" s="4"/>
      <c r="B31" s="22"/>
      <c r="C31" s="7"/>
      <c r="D31" s="4"/>
      <c r="E31" s="4"/>
      <c r="F31" s="4"/>
      <c r="G31" s="11"/>
      <c r="H31" s="11"/>
      <c r="I31" s="11"/>
    </row>
    <row r="32" spans="1:21" ht="13.5" customHeight="1" thickBot="1" x14ac:dyDescent="0.3">
      <c r="A32" s="21"/>
      <c r="B32" s="22"/>
      <c r="C32" s="7"/>
      <c r="D32" s="498" t="s">
        <v>98</v>
      </c>
      <c r="E32" s="498"/>
      <c r="F32" s="498"/>
      <c r="G32" s="11"/>
      <c r="H32" s="11"/>
      <c r="I32" s="11"/>
      <c r="K32" s="483" t="s">
        <v>318</v>
      </c>
      <c r="L32" s="484"/>
      <c r="M32" s="484"/>
      <c r="N32" s="484"/>
      <c r="O32" s="484"/>
      <c r="P32" s="484"/>
      <c r="Q32" s="484"/>
      <c r="R32" s="484"/>
      <c r="S32" s="484"/>
      <c r="T32" s="484"/>
      <c r="U32" s="485"/>
    </row>
    <row r="33" spans="1:21" ht="13.5" thickBot="1" x14ac:dyDescent="0.3">
      <c r="A33" s="1"/>
      <c r="B33" s="3"/>
      <c r="C33" s="1"/>
      <c r="D33" s="195" t="s">
        <v>307</v>
      </c>
      <c r="E33" s="195"/>
      <c r="F33" s="196">
        <v>46137</v>
      </c>
      <c r="G33" s="11"/>
      <c r="H33" s="11"/>
      <c r="I33" s="11"/>
      <c r="K33" s="17" t="s">
        <v>99</v>
      </c>
      <c r="L33" s="17" t="s">
        <v>100</v>
      </c>
      <c r="M33" s="17" t="s">
        <v>101</v>
      </c>
      <c r="N33" s="18" t="s">
        <v>102</v>
      </c>
      <c r="O33" s="19" t="s">
        <v>103</v>
      </c>
      <c r="P33" s="20" t="s">
        <v>104</v>
      </c>
      <c r="Q33" s="486" t="s">
        <v>105</v>
      </c>
      <c r="R33" s="487"/>
      <c r="S33" s="488"/>
      <c r="T33" s="17" t="s">
        <v>106</v>
      </c>
      <c r="U33" s="17" t="s">
        <v>107</v>
      </c>
    </row>
    <row r="34" spans="1:21" x14ac:dyDescent="0.25">
      <c r="A34" s="62"/>
      <c r="B34" s="74"/>
      <c r="C34" s="76">
        <v>0.58333333333333337</v>
      </c>
      <c r="D34" s="83" t="s">
        <v>175</v>
      </c>
      <c r="E34" s="83" t="s">
        <v>13</v>
      </c>
      <c r="F34" s="275" t="s">
        <v>149</v>
      </c>
      <c r="G34" s="83">
        <v>1</v>
      </c>
      <c r="H34" s="83" t="s">
        <v>14</v>
      </c>
      <c r="I34" s="83">
        <v>2</v>
      </c>
      <c r="K34" s="135" t="s">
        <v>53</v>
      </c>
      <c r="L34" s="266" t="s">
        <v>178</v>
      </c>
      <c r="M34" s="366">
        <v>31</v>
      </c>
      <c r="N34" s="175">
        <v>20</v>
      </c>
      <c r="O34" s="176">
        <v>7</v>
      </c>
      <c r="P34" s="177">
        <v>4</v>
      </c>
      <c r="Q34" s="415">
        <v>86</v>
      </c>
      <c r="R34" s="416" t="s">
        <v>14</v>
      </c>
      <c r="S34" s="417">
        <v>39</v>
      </c>
      <c r="T34" s="178">
        <f>Q34-S34</f>
        <v>47</v>
      </c>
      <c r="U34" s="366">
        <f>N34*3+O34</f>
        <v>67</v>
      </c>
    </row>
    <row r="35" spans="1:21" x14ac:dyDescent="0.25">
      <c r="A35" s="62"/>
      <c r="B35" s="74"/>
      <c r="C35" s="76">
        <v>0.58333333333333337</v>
      </c>
      <c r="D35" s="275" t="s">
        <v>15</v>
      </c>
      <c r="E35" s="83" t="s">
        <v>13</v>
      </c>
      <c r="F35" s="83" t="s">
        <v>110</v>
      </c>
      <c r="G35" s="83">
        <v>1</v>
      </c>
      <c r="H35" s="83" t="s">
        <v>14</v>
      </c>
      <c r="I35" s="83">
        <v>1</v>
      </c>
      <c r="K35" s="306" t="s">
        <v>54</v>
      </c>
      <c r="L35" s="367" t="s">
        <v>175</v>
      </c>
      <c r="M35" s="418">
        <v>31</v>
      </c>
      <c r="N35" s="307">
        <v>17</v>
      </c>
      <c r="O35" s="308">
        <v>7</v>
      </c>
      <c r="P35" s="309">
        <v>7</v>
      </c>
      <c r="Q35" s="419">
        <v>62</v>
      </c>
      <c r="R35" s="420" t="s">
        <v>14</v>
      </c>
      <c r="S35" s="421">
        <v>33</v>
      </c>
      <c r="T35" s="310">
        <f>Q35-S35</f>
        <v>29</v>
      </c>
      <c r="U35" s="368">
        <f>N35*3+O35</f>
        <v>58</v>
      </c>
    </row>
    <row r="36" spans="1:21" x14ac:dyDescent="0.25">
      <c r="A36" s="62"/>
      <c r="B36" s="74"/>
      <c r="C36" s="76">
        <v>0.58333333333333337</v>
      </c>
      <c r="D36" s="83" t="s">
        <v>111</v>
      </c>
      <c r="E36" s="83" t="s">
        <v>13</v>
      </c>
      <c r="F36" s="83" t="s">
        <v>179</v>
      </c>
      <c r="G36" s="83">
        <v>2</v>
      </c>
      <c r="H36" s="83" t="s">
        <v>14</v>
      </c>
      <c r="I36" s="83">
        <v>2</v>
      </c>
      <c r="K36" s="63" t="s">
        <v>55</v>
      </c>
      <c r="L36" s="68" t="s">
        <v>149</v>
      </c>
      <c r="M36" s="64">
        <v>31</v>
      </c>
      <c r="N36" s="152">
        <v>14</v>
      </c>
      <c r="O36" s="153">
        <v>9</v>
      </c>
      <c r="P36" s="154">
        <v>8</v>
      </c>
      <c r="Q36" s="65">
        <v>51</v>
      </c>
      <c r="R36" s="66" t="s">
        <v>14</v>
      </c>
      <c r="S36" s="67">
        <v>40</v>
      </c>
      <c r="T36" s="155">
        <f>Q36-S36</f>
        <v>11</v>
      </c>
      <c r="U36" s="64">
        <f>N36*3+O36</f>
        <v>51</v>
      </c>
    </row>
    <row r="37" spans="1:21" x14ac:dyDescent="0.25">
      <c r="A37" s="62"/>
      <c r="B37" s="74"/>
      <c r="C37" s="76">
        <v>0.58333333333333337</v>
      </c>
      <c r="D37" s="83" t="s">
        <v>16</v>
      </c>
      <c r="E37" s="83" t="s">
        <v>13</v>
      </c>
      <c r="F37" s="83" t="s">
        <v>147</v>
      </c>
      <c r="G37" s="83">
        <v>2</v>
      </c>
      <c r="H37" s="83" t="s">
        <v>14</v>
      </c>
      <c r="I37" s="83">
        <v>3</v>
      </c>
      <c r="K37" s="63" t="s">
        <v>56</v>
      </c>
      <c r="L37" s="68" t="s">
        <v>174</v>
      </c>
      <c r="M37" s="64">
        <v>31</v>
      </c>
      <c r="N37" s="152">
        <v>15</v>
      </c>
      <c r="O37" s="153">
        <v>6</v>
      </c>
      <c r="P37" s="154">
        <v>10</v>
      </c>
      <c r="Q37" s="65">
        <v>50</v>
      </c>
      <c r="R37" s="66" t="s">
        <v>14</v>
      </c>
      <c r="S37" s="67">
        <v>51</v>
      </c>
      <c r="T37" s="155">
        <f>Q37-S37</f>
        <v>-1</v>
      </c>
      <c r="U37" s="64">
        <f>N37*3+O37</f>
        <v>51</v>
      </c>
    </row>
    <row r="38" spans="1:21" x14ac:dyDescent="0.25">
      <c r="A38" s="62"/>
      <c r="B38" s="74"/>
      <c r="C38" s="76">
        <v>0.58333333333333337</v>
      </c>
      <c r="D38" s="83" t="s">
        <v>78</v>
      </c>
      <c r="E38" s="83" t="s">
        <v>13</v>
      </c>
      <c r="F38" s="83" t="s">
        <v>178</v>
      </c>
      <c r="G38" s="83">
        <v>0</v>
      </c>
      <c r="H38" s="83" t="s">
        <v>14</v>
      </c>
      <c r="I38" s="83">
        <v>2</v>
      </c>
      <c r="K38" s="63" t="s">
        <v>57</v>
      </c>
      <c r="L38" s="68" t="s">
        <v>15</v>
      </c>
      <c r="M38" s="64">
        <v>31</v>
      </c>
      <c r="N38" s="152">
        <v>13</v>
      </c>
      <c r="O38" s="153">
        <v>11</v>
      </c>
      <c r="P38" s="154">
        <v>7</v>
      </c>
      <c r="Q38" s="65">
        <v>63</v>
      </c>
      <c r="R38" s="66" t="s">
        <v>14</v>
      </c>
      <c r="S38" s="67">
        <v>37</v>
      </c>
      <c r="T38" s="155">
        <f>Q38-S38</f>
        <v>26</v>
      </c>
      <c r="U38" s="64">
        <f>N38*3+O38</f>
        <v>50</v>
      </c>
    </row>
    <row r="39" spans="1:21" x14ac:dyDescent="0.25">
      <c r="A39" s="62"/>
      <c r="B39" s="74"/>
      <c r="C39" s="76">
        <v>0.58333333333333337</v>
      </c>
      <c r="D39" s="83" t="s">
        <v>181</v>
      </c>
      <c r="E39" s="83" t="s">
        <v>13</v>
      </c>
      <c r="F39" s="83" t="s">
        <v>148</v>
      </c>
      <c r="G39" s="83">
        <v>3</v>
      </c>
      <c r="H39" s="83" t="s">
        <v>14</v>
      </c>
      <c r="I39" s="83">
        <v>1</v>
      </c>
      <c r="K39" s="63" t="s">
        <v>58</v>
      </c>
      <c r="L39" s="267" t="s">
        <v>17</v>
      </c>
      <c r="M39" s="64">
        <v>31</v>
      </c>
      <c r="N39" s="152">
        <v>14</v>
      </c>
      <c r="O39" s="153">
        <v>8</v>
      </c>
      <c r="P39" s="154">
        <v>9</v>
      </c>
      <c r="Q39" s="65">
        <v>71</v>
      </c>
      <c r="R39" s="66" t="s">
        <v>14</v>
      </c>
      <c r="S39" s="67">
        <v>53</v>
      </c>
      <c r="T39" s="155">
        <f>Q39-S39</f>
        <v>18</v>
      </c>
      <c r="U39" s="64">
        <f>N39*3+O39</f>
        <v>50</v>
      </c>
    </row>
    <row r="40" spans="1:21" x14ac:dyDescent="0.25">
      <c r="A40" s="62"/>
      <c r="B40" s="74"/>
      <c r="C40" s="76">
        <v>0.58333333333333337</v>
      </c>
      <c r="D40" s="83" t="s">
        <v>180</v>
      </c>
      <c r="E40" s="83" t="s">
        <v>13</v>
      </c>
      <c r="F40" s="83" t="s">
        <v>174</v>
      </c>
      <c r="G40" s="83">
        <v>1</v>
      </c>
      <c r="H40" s="83" t="s">
        <v>14</v>
      </c>
      <c r="I40" s="83">
        <v>2</v>
      </c>
      <c r="K40" s="63" t="s">
        <v>59</v>
      </c>
      <c r="L40" s="267" t="s">
        <v>6</v>
      </c>
      <c r="M40" s="97">
        <v>31</v>
      </c>
      <c r="N40" s="152">
        <v>14</v>
      </c>
      <c r="O40" s="153">
        <v>8</v>
      </c>
      <c r="P40" s="154">
        <v>9</v>
      </c>
      <c r="Q40" s="98">
        <v>58</v>
      </c>
      <c r="R40" s="99" t="s">
        <v>14</v>
      </c>
      <c r="S40" s="100">
        <v>45</v>
      </c>
      <c r="T40" s="155">
        <f>Q40-S40</f>
        <v>13</v>
      </c>
      <c r="U40" s="97">
        <f>N40*3+O40</f>
        <v>50</v>
      </c>
    </row>
    <row r="41" spans="1:21" x14ac:dyDescent="0.25">
      <c r="A41" s="16">
        <v>46138</v>
      </c>
      <c r="B41" s="74" t="s">
        <v>118</v>
      </c>
      <c r="C41" s="76">
        <v>0.58333333333333337</v>
      </c>
      <c r="D41" s="101" t="s">
        <v>6</v>
      </c>
      <c r="E41" s="83" t="s">
        <v>13</v>
      </c>
      <c r="F41" s="83" t="s">
        <v>17</v>
      </c>
      <c r="G41" s="83">
        <v>0</v>
      </c>
      <c r="H41" s="83" t="s">
        <v>14</v>
      </c>
      <c r="I41" s="83">
        <v>6</v>
      </c>
      <c r="K41" s="63" t="s">
        <v>60</v>
      </c>
      <c r="L41" s="267" t="s">
        <v>110</v>
      </c>
      <c r="M41" s="64">
        <v>31</v>
      </c>
      <c r="N41" s="152">
        <v>12</v>
      </c>
      <c r="O41" s="153">
        <v>10</v>
      </c>
      <c r="P41" s="154">
        <v>9</v>
      </c>
      <c r="Q41" s="65">
        <v>48</v>
      </c>
      <c r="R41" s="66" t="s">
        <v>14</v>
      </c>
      <c r="S41" s="67">
        <v>40</v>
      </c>
      <c r="T41" s="155">
        <f>Q41-S41</f>
        <v>8</v>
      </c>
      <c r="U41" s="64">
        <f>N41*3+O41</f>
        <v>46</v>
      </c>
    </row>
    <row r="42" spans="1:21" x14ac:dyDescent="0.25">
      <c r="A42" s="16">
        <v>46138</v>
      </c>
      <c r="B42" s="74" t="s">
        <v>118</v>
      </c>
      <c r="C42" s="76">
        <v>0.58333333333333337</v>
      </c>
      <c r="D42" s="83" t="s">
        <v>176</v>
      </c>
      <c r="E42" s="83" t="s">
        <v>13</v>
      </c>
      <c r="F42" s="83" t="s">
        <v>177</v>
      </c>
      <c r="G42" s="83">
        <v>2</v>
      </c>
      <c r="H42" s="83" t="s">
        <v>14</v>
      </c>
      <c r="I42" s="83">
        <v>1</v>
      </c>
      <c r="K42" s="63" t="s">
        <v>61</v>
      </c>
      <c r="L42" s="202" t="s">
        <v>111</v>
      </c>
      <c r="M42" s="64">
        <v>31</v>
      </c>
      <c r="N42" s="152">
        <v>12</v>
      </c>
      <c r="O42" s="153">
        <v>9</v>
      </c>
      <c r="P42" s="154">
        <v>10</v>
      </c>
      <c r="Q42" s="65">
        <v>55</v>
      </c>
      <c r="R42" s="66" t="s">
        <v>14</v>
      </c>
      <c r="S42" s="67">
        <v>50</v>
      </c>
      <c r="T42" s="155">
        <f>Q42-S42</f>
        <v>5</v>
      </c>
      <c r="U42" s="64">
        <f>N42*3+O42</f>
        <v>45</v>
      </c>
    </row>
    <row r="43" spans="1:21" x14ac:dyDescent="0.25">
      <c r="A43" s="1"/>
      <c r="B43" s="3"/>
      <c r="C43" s="1"/>
      <c r="D43" s="11"/>
      <c r="E43" s="11"/>
      <c r="F43" s="169"/>
      <c r="G43" s="11"/>
      <c r="H43" s="11"/>
      <c r="I43" s="11"/>
      <c r="K43" s="63" t="s">
        <v>62</v>
      </c>
      <c r="L43" s="68" t="s">
        <v>148</v>
      </c>
      <c r="M43" s="97">
        <v>31</v>
      </c>
      <c r="N43" s="152">
        <v>14</v>
      </c>
      <c r="O43" s="153">
        <v>3</v>
      </c>
      <c r="P43" s="154">
        <v>14</v>
      </c>
      <c r="Q43" s="98">
        <v>46</v>
      </c>
      <c r="R43" s="99" t="s">
        <v>14</v>
      </c>
      <c r="S43" s="100">
        <v>44</v>
      </c>
      <c r="T43" s="155">
        <f>Q43-S43</f>
        <v>2</v>
      </c>
      <c r="U43" s="64">
        <f>N43*3+O43</f>
        <v>45</v>
      </c>
    </row>
    <row r="44" spans="1:21" x14ac:dyDescent="0.25">
      <c r="A44" s="1"/>
      <c r="B44" s="3"/>
      <c r="C44" s="1"/>
      <c r="D44" s="195" t="s">
        <v>315</v>
      </c>
      <c r="E44" s="195"/>
      <c r="F44" s="196">
        <v>46144</v>
      </c>
      <c r="G44" s="11"/>
      <c r="H44" s="11"/>
      <c r="I44" s="11"/>
      <c r="K44" s="63" t="s">
        <v>63</v>
      </c>
      <c r="L44" s="68" t="s">
        <v>147</v>
      </c>
      <c r="M44" s="64">
        <v>31</v>
      </c>
      <c r="N44" s="152">
        <v>13</v>
      </c>
      <c r="O44" s="153">
        <v>6</v>
      </c>
      <c r="P44" s="154">
        <v>12</v>
      </c>
      <c r="Q44" s="65">
        <v>68</v>
      </c>
      <c r="R44" s="66" t="s">
        <v>14</v>
      </c>
      <c r="S44" s="67">
        <v>67</v>
      </c>
      <c r="T44" s="155">
        <f>Q44-S44</f>
        <v>1</v>
      </c>
      <c r="U44" s="97">
        <f>N44*3+O44</f>
        <v>45</v>
      </c>
    </row>
    <row r="45" spans="1:21" x14ac:dyDescent="0.25">
      <c r="A45" s="62"/>
      <c r="B45" s="74"/>
      <c r="C45" s="76">
        <v>0.58333333333333337</v>
      </c>
      <c r="D45" s="83" t="s">
        <v>110</v>
      </c>
      <c r="E45" s="83" t="s">
        <v>13</v>
      </c>
      <c r="F45" s="83" t="s">
        <v>175</v>
      </c>
      <c r="G45" s="83"/>
      <c r="H45" s="83" t="s">
        <v>14</v>
      </c>
      <c r="I45" s="83"/>
      <c r="K45" s="63" t="s">
        <v>64</v>
      </c>
      <c r="L45" s="68" t="s">
        <v>16</v>
      </c>
      <c r="M45" s="97">
        <v>31</v>
      </c>
      <c r="N45" s="152">
        <v>12</v>
      </c>
      <c r="O45" s="153">
        <v>7</v>
      </c>
      <c r="P45" s="154">
        <v>12</v>
      </c>
      <c r="Q45" s="98">
        <v>59</v>
      </c>
      <c r="R45" s="99" t="s">
        <v>14</v>
      </c>
      <c r="S45" s="100">
        <v>62</v>
      </c>
      <c r="T45" s="155">
        <f>Q45-S45</f>
        <v>-3</v>
      </c>
      <c r="U45" s="64">
        <f>N45*3+O45</f>
        <v>43</v>
      </c>
    </row>
    <row r="46" spans="1:21" x14ac:dyDescent="0.25">
      <c r="A46" s="62"/>
      <c r="B46" s="74"/>
      <c r="C46" s="76">
        <v>0.58333333333333337</v>
      </c>
      <c r="D46" s="83" t="s">
        <v>180</v>
      </c>
      <c r="E46" s="83" t="s">
        <v>13</v>
      </c>
      <c r="F46" s="101" t="s">
        <v>6</v>
      </c>
      <c r="G46" s="83"/>
      <c r="H46" s="83" t="s">
        <v>14</v>
      </c>
      <c r="I46" s="83"/>
      <c r="K46" s="63" t="s">
        <v>65</v>
      </c>
      <c r="L46" s="68" t="s">
        <v>176</v>
      </c>
      <c r="M46" s="64">
        <v>31</v>
      </c>
      <c r="N46" s="152">
        <v>12</v>
      </c>
      <c r="O46" s="153">
        <v>7</v>
      </c>
      <c r="P46" s="154">
        <v>12</v>
      </c>
      <c r="Q46" s="65">
        <v>44</v>
      </c>
      <c r="R46" s="66" t="s">
        <v>14</v>
      </c>
      <c r="S46" s="67">
        <v>48</v>
      </c>
      <c r="T46" s="155">
        <f>Q46-S46</f>
        <v>-4</v>
      </c>
      <c r="U46" s="64">
        <f>N46*3+O46</f>
        <v>43</v>
      </c>
    </row>
    <row r="47" spans="1:21" x14ac:dyDescent="0.25">
      <c r="A47" s="62"/>
      <c r="B47" s="74"/>
      <c r="C47" s="76">
        <v>0.58333333333333337</v>
      </c>
      <c r="D47" s="83" t="s">
        <v>17</v>
      </c>
      <c r="E47" s="83" t="s">
        <v>13</v>
      </c>
      <c r="F47" s="83" t="s">
        <v>147</v>
      </c>
      <c r="G47" s="83"/>
      <c r="H47" s="83" t="s">
        <v>14</v>
      </c>
      <c r="I47" s="83"/>
      <c r="K47" s="63" t="s">
        <v>71</v>
      </c>
      <c r="L47" s="202" t="s">
        <v>177</v>
      </c>
      <c r="M47" s="97">
        <v>31</v>
      </c>
      <c r="N47" s="152">
        <v>10</v>
      </c>
      <c r="O47" s="153">
        <v>9</v>
      </c>
      <c r="P47" s="154">
        <v>12</v>
      </c>
      <c r="Q47" s="98">
        <v>52</v>
      </c>
      <c r="R47" s="99" t="s">
        <v>14</v>
      </c>
      <c r="S47" s="100">
        <v>53</v>
      </c>
      <c r="T47" s="155">
        <f>Q47-S47</f>
        <v>-1</v>
      </c>
      <c r="U47" s="97">
        <f>N47*3+O47</f>
        <v>39</v>
      </c>
    </row>
    <row r="48" spans="1:21" x14ac:dyDescent="0.25">
      <c r="A48" s="62"/>
      <c r="B48" s="74"/>
      <c r="C48" s="76">
        <v>0.58333333333333337</v>
      </c>
      <c r="D48" s="83" t="s">
        <v>177</v>
      </c>
      <c r="E48" s="83" t="s">
        <v>13</v>
      </c>
      <c r="F48" s="83" t="s">
        <v>16</v>
      </c>
      <c r="G48" s="83"/>
      <c r="H48" s="83" t="s">
        <v>14</v>
      </c>
      <c r="I48" s="83"/>
      <c r="K48" s="128" t="s">
        <v>66</v>
      </c>
      <c r="L48" s="397" t="s">
        <v>180</v>
      </c>
      <c r="M48" s="114">
        <v>31</v>
      </c>
      <c r="N48" s="156">
        <v>7</v>
      </c>
      <c r="O48" s="157">
        <v>5</v>
      </c>
      <c r="P48" s="158">
        <v>19</v>
      </c>
      <c r="Q48" s="115">
        <v>39</v>
      </c>
      <c r="R48" s="116" t="s">
        <v>14</v>
      </c>
      <c r="S48" s="117">
        <v>63</v>
      </c>
      <c r="T48" s="159">
        <f>Q48-S48</f>
        <v>-24</v>
      </c>
      <c r="U48" s="114">
        <f>N48*3+O48</f>
        <v>26</v>
      </c>
    </row>
    <row r="49" spans="1:21" x14ac:dyDescent="0.25">
      <c r="A49" s="62"/>
      <c r="B49" s="74"/>
      <c r="C49" s="76">
        <v>0.58333333333333337</v>
      </c>
      <c r="D49" s="83" t="s">
        <v>179</v>
      </c>
      <c r="E49" s="83" t="s">
        <v>13</v>
      </c>
      <c r="F49" s="83" t="s">
        <v>78</v>
      </c>
      <c r="G49" s="83"/>
      <c r="H49" s="83" t="s">
        <v>14</v>
      </c>
      <c r="I49" s="83"/>
      <c r="K49" s="128" t="s">
        <v>67</v>
      </c>
      <c r="L49" s="96" t="s">
        <v>181</v>
      </c>
      <c r="M49" s="312">
        <v>31</v>
      </c>
      <c r="N49" s="156">
        <v>6</v>
      </c>
      <c r="O49" s="157">
        <v>4</v>
      </c>
      <c r="P49" s="158">
        <v>21</v>
      </c>
      <c r="Q49" s="313">
        <v>37</v>
      </c>
      <c r="R49" s="314" t="s">
        <v>14</v>
      </c>
      <c r="S49" s="315">
        <v>78</v>
      </c>
      <c r="T49" s="159">
        <f>Q49-S49</f>
        <v>-41</v>
      </c>
      <c r="U49" s="114">
        <f>N49*3+O49</f>
        <v>22</v>
      </c>
    </row>
    <row r="50" spans="1:21" x14ac:dyDescent="0.25">
      <c r="A50" s="62"/>
      <c r="B50" s="74"/>
      <c r="C50" s="76">
        <v>0.58333333333333337</v>
      </c>
      <c r="D50" s="275" t="s">
        <v>174</v>
      </c>
      <c r="E50" s="83" t="s">
        <v>13</v>
      </c>
      <c r="F50" s="83" t="s">
        <v>181</v>
      </c>
      <c r="G50" s="83"/>
      <c r="H50" s="83" t="s">
        <v>14</v>
      </c>
      <c r="I50" s="83"/>
      <c r="K50" s="128" t="s">
        <v>68</v>
      </c>
      <c r="L50" s="96" t="s">
        <v>179</v>
      </c>
      <c r="M50" s="114">
        <v>31</v>
      </c>
      <c r="N50" s="156">
        <v>5</v>
      </c>
      <c r="O50" s="157">
        <v>7</v>
      </c>
      <c r="P50" s="158">
        <v>19</v>
      </c>
      <c r="Q50" s="115">
        <v>33</v>
      </c>
      <c r="R50" s="116" t="s">
        <v>14</v>
      </c>
      <c r="S50" s="117">
        <v>79</v>
      </c>
      <c r="T50" s="159">
        <f>Q50-S50</f>
        <v>-46</v>
      </c>
      <c r="U50" s="114">
        <f>N50*3+O50</f>
        <v>22</v>
      </c>
    </row>
    <row r="51" spans="1:21" ht="13.5" thickBot="1" x14ac:dyDescent="0.3">
      <c r="A51" s="62"/>
      <c r="B51" s="74"/>
      <c r="C51" s="76">
        <v>0.58333333333333337</v>
      </c>
      <c r="D51" s="83" t="s">
        <v>149</v>
      </c>
      <c r="E51" s="83" t="s">
        <v>13</v>
      </c>
      <c r="F51" s="83" t="s">
        <v>178</v>
      </c>
      <c r="G51" s="83"/>
      <c r="H51" s="83" t="s">
        <v>14</v>
      </c>
      <c r="I51" s="83"/>
      <c r="K51" s="128" t="s">
        <v>69</v>
      </c>
      <c r="L51" s="96" t="s">
        <v>78</v>
      </c>
      <c r="M51" s="312">
        <v>31</v>
      </c>
      <c r="N51" s="156">
        <v>3</v>
      </c>
      <c r="O51" s="157">
        <v>9</v>
      </c>
      <c r="P51" s="158">
        <v>19</v>
      </c>
      <c r="Q51" s="313">
        <v>28</v>
      </c>
      <c r="R51" s="314" t="s">
        <v>14</v>
      </c>
      <c r="S51" s="315">
        <v>68</v>
      </c>
      <c r="T51" s="159">
        <f>Q51-S51</f>
        <v>-40</v>
      </c>
      <c r="U51" s="312">
        <f>N51*3+O51</f>
        <v>18</v>
      </c>
    </row>
    <row r="52" spans="1:21" ht="13.5" thickBot="1" x14ac:dyDescent="0.3">
      <c r="A52" s="16">
        <v>46145</v>
      </c>
      <c r="B52" s="74" t="s">
        <v>118</v>
      </c>
      <c r="C52" s="76">
        <v>0.58333333333333337</v>
      </c>
      <c r="D52" s="83" t="s">
        <v>148</v>
      </c>
      <c r="E52" s="83" t="s">
        <v>13</v>
      </c>
      <c r="F52" s="83" t="s">
        <v>15</v>
      </c>
      <c r="G52" s="83"/>
      <c r="H52" s="83" t="s">
        <v>14</v>
      </c>
      <c r="I52" s="83"/>
      <c r="K52" s="33"/>
      <c r="L52" s="34" t="s">
        <v>74</v>
      </c>
      <c r="M52" s="147">
        <f>SUM(M34:M51)</f>
        <v>558</v>
      </c>
      <c r="N52" s="6">
        <f>SUM(N34:N51)</f>
        <v>213</v>
      </c>
      <c r="O52" s="5">
        <f>SUM(O34:O51)</f>
        <v>132</v>
      </c>
      <c r="P52" s="34">
        <f>SUM(P34:P51)</f>
        <v>213</v>
      </c>
      <c r="Q52" s="148">
        <f>SUM(Q34:Q51)</f>
        <v>950</v>
      </c>
      <c r="R52" s="149" t="s">
        <v>14</v>
      </c>
      <c r="S52" s="150">
        <f>SUM(S34:S51)</f>
        <v>950</v>
      </c>
      <c r="T52" s="160">
        <f>SUM(T34:T51)</f>
        <v>0</v>
      </c>
      <c r="U52" s="33">
        <f>SUM(U34:U51)</f>
        <v>771</v>
      </c>
    </row>
    <row r="53" spans="1:21" ht="13.5" thickBot="1" x14ac:dyDescent="0.3">
      <c r="A53" s="16">
        <v>46145</v>
      </c>
      <c r="B53" s="74" t="s">
        <v>118</v>
      </c>
      <c r="C53" s="76">
        <v>0.58333333333333337</v>
      </c>
      <c r="D53" s="275" t="s">
        <v>176</v>
      </c>
      <c r="E53" s="83" t="s">
        <v>13</v>
      </c>
      <c r="F53" s="83" t="s">
        <v>111</v>
      </c>
      <c r="G53" s="83"/>
      <c r="H53" s="83" t="s">
        <v>14</v>
      </c>
      <c r="I53" s="83"/>
      <c r="K53" s="297"/>
      <c r="L53" s="297"/>
      <c r="M53" s="298"/>
      <c r="N53" s="297"/>
      <c r="O53" s="297"/>
      <c r="P53" s="297"/>
      <c r="Q53" s="297"/>
      <c r="R53" s="297"/>
      <c r="S53" s="297"/>
      <c r="T53" s="297"/>
      <c r="U53" s="297"/>
    </row>
    <row r="54" spans="1:21" ht="12.75" customHeight="1" x14ac:dyDescent="0.25">
      <c r="A54" s="22"/>
      <c r="B54" s="22"/>
      <c r="C54" s="7"/>
      <c r="D54" s="11"/>
      <c r="E54" s="11"/>
      <c r="F54" s="11"/>
      <c r="G54" s="11"/>
      <c r="H54" s="11"/>
      <c r="I54" s="11"/>
      <c r="K54" s="462" t="s">
        <v>322</v>
      </c>
      <c r="L54" s="463"/>
      <c r="M54" s="463"/>
      <c r="N54" s="463"/>
      <c r="O54" s="463"/>
      <c r="P54" s="463"/>
      <c r="Q54" s="463"/>
      <c r="R54" s="463"/>
      <c r="S54" s="463"/>
      <c r="T54" s="463"/>
      <c r="U54" s="464"/>
    </row>
    <row r="55" spans="1:21" x14ac:dyDescent="0.25">
      <c r="A55" s="22"/>
      <c r="B55" s="22"/>
      <c r="C55" s="7"/>
      <c r="D55" s="11"/>
      <c r="E55" s="11"/>
      <c r="F55" s="11"/>
      <c r="G55" s="11"/>
      <c r="H55" s="11"/>
      <c r="I55" s="11"/>
      <c r="K55" s="465"/>
      <c r="L55" s="466"/>
      <c r="M55" s="466"/>
      <c r="N55" s="466"/>
      <c r="O55" s="466"/>
      <c r="P55" s="466"/>
      <c r="Q55" s="466"/>
      <c r="R55" s="466"/>
      <c r="S55" s="466"/>
      <c r="T55" s="466"/>
      <c r="U55" s="467"/>
    </row>
    <row r="56" spans="1:21" x14ac:dyDescent="0.25">
      <c r="A56" s="22"/>
      <c r="B56" s="22"/>
      <c r="C56" s="7"/>
      <c r="D56" s="11"/>
      <c r="E56" s="11"/>
      <c r="F56" s="11"/>
      <c r="G56" s="11"/>
      <c r="H56" s="11"/>
      <c r="I56" s="11"/>
      <c r="K56" s="465"/>
      <c r="L56" s="466"/>
      <c r="M56" s="466"/>
      <c r="N56" s="466"/>
      <c r="O56" s="466"/>
      <c r="P56" s="466"/>
      <c r="Q56" s="466"/>
      <c r="R56" s="466"/>
      <c r="S56" s="466"/>
      <c r="T56" s="466"/>
      <c r="U56" s="467"/>
    </row>
    <row r="57" spans="1:21" x14ac:dyDescent="0.25">
      <c r="A57" s="22"/>
      <c r="B57" s="22"/>
      <c r="C57" s="7"/>
      <c r="D57" s="11"/>
      <c r="E57" s="11"/>
      <c r="F57" s="11"/>
      <c r="G57" s="11"/>
      <c r="H57" s="11"/>
      <c r="I57" s="11"/>
      <c r="K57" s="465"/>
      <c r="L57" s="466"/>
      <c r="M57" s="466"/>
      <c r="N57" s="466"/>
      <c r="O57" s="466"/>
      <c r="P57" s="466"/>
      <c r="Q57" s="466"/>
      <c r="R57" s="466"/>
      <c r="S57" s="466"/>
      <c r="T57" s="466"/>
      <c r="U57" s="467"/>
    </row>
    <row r="58" spans="1:21" x14ac:dyDescent="0.25">
      <c r="A58" s="22"/>
      <c r="B58" s="22"/>
      <c r="C58" s="7"/>
      <c r="D58" s="11"/>
      <c r="E58" s="11"/>
      <c r="F58" s="11"/>
      <c r="G58" s="11"/>
      <c r="H58" s="11"/>
      <c r="I58" s="11"/>
      <c r="K58" s="465"/>
      <c r="L58" s="466"/>
      <c r="M58" s="466"/>
      <c r="N58" s="466"/>
      <c r="O58" s="466"/>
      <c r="P58" s="466"/>
      <c r="Q58" s="466"/>
      <c r="R58" s="466"/>
      <c r="S58" s="466"/>
      <c r="T58" s="466"/>
      <c r="U58" s="467"/>
    </row>
    <row r="59" spans="1:21" x14ac:dyDescent="0.25">
      <c r="A59" s="22"/>
      <c r="B59" s="22"/>
      <c r="C59" s="7"/>
      <c r="D59" s="11"/>
      <c r="E59" s="11"/>
      <c r="F59" s="11"/>
      <c r="G59" s="11"/>
      <c r="H59" s="11"/>
      <c r="I59" s="11"/>
      <c r="K59" s="465"/>
      <c r="L59" s="466"/>
      <c r="M59" s="466"/>
      <c r="N59" s="466"/>
      <c r="O59" s="466"/>
      <c r="P59" s="466"/>
      <c r="Q59" s="466"/>
      <c r="R59" s="466"/>
      <c r="S59" s="466"/>
      <c r="T59" s="466"/>
      <c r="U59" s="467"/>
    </row>
    <row r="60" spans="1:21" x14ac:dyDescent="0.25">
      <c r="A60" s="22"/>
      <c r="B60" s="22"/>
      <c r="C60" s="7"/>
      <c r="D60" s="11"/>
      <c r="E60" s="11"/>
      <c r="F60" s="11"/>
      <c r="G60" s="11"/>
      <c r="H60" s="11"/>
      <c r="I60" s="11"/>
      <c r="K60" s="465"/>
      <c r="L60" s="466"/>
      <c r="M60" s="466"/>
      <c r="N60" s="466"/>
      <c r="O60" s="466"/>
      <c r="P60" s="466"/>
      <c r="Q60" s="466"/>
      <c r="R60" s="466"/>
      <c r="S60" s="466"/>
      <c r="T60" s="466"/>
      <c r="U60" s="467"/>
    </row>
    <row r="61" spans="1:21" ht="13.5" thickBot="1" x14ac:dyDescent="0.3">
      <c r="K61" s="468"/>
      <c r="L61" s="469"/>
      <c r="M61" s="469"/>
      <c r="N61" s="469"/>
      <c r="O61" s="469"/>
      <c r="P61" s="469"/>
      <c r="Q61" s="469"/>
      <c r="R61" s="469"/>
      <c r="S61" s="469"/>
      <c r="T61" s="469"/>
      <c r="U61" s="470"/>
    </row>
    <row r="62" spans="1:21" ht="13.5" thickBot="1" x14ac:dyDescent="0.3">
      <c r="A62" s="22"/>
      <c r="B62" s="22"/>
      <c r="C62" s="7"/>
      <c r="D62" s="11"/>
      <c r="E62" s="11"/>
      <c r="F62" s="11"/>
      <c r="G62" s="11"/>
      <c r="H62" s="11"/>
      <c r="I62" s="11"/>
      <c r="K62" s="73"/>
      <c r="L62" s="73"/>
      <c r="M62" s="73"/>
      <c r="N62" s="73"/>
      <c r="O62" s="73"/>
      <c r="P62" s="73"/>
      <c r="Q62" s="73"/>
      <c r="R62" s="73"/>
      <c r="S62" s="73"/>
      <c r="T62" s="73"/>
      <c r="U62" s="73"/>
    </row>
    <row r="63" spans="1:21" ht="13.5" thickBot="1" x14ac:dyDescent="0.3">
      <c r="D63" s="471" t="s">
        <v>182</v>
      </c>
      <c r="E63" s="472"/>
      <c r="F63" s="473"/>
      <c r="G63" s="11"/>
      <c r="H63" s="11"/>
      <c r="I63" s="11"/>
      <c r="J63" s="11"/>
      <c r="K63" s="477" t="s">
        <v>319</v>
      </c>
      <c r="L63" s="478"/>
      <c r="M63" s="478"/>
      <c r="N63" s="478"/>
      <c r="O63" s="478"/>
      <c r="P63" s="478"/>
      <c r="Q63" s="478"/>
      <c r="R63" s="478"/>
      <c r="S63" s="478"/>
      <c r="T63" s="478"/>
      <c r="U63" s="479"/>
    </row>
    <row r="64" spans="1:21" ht="13.5" thickBot="1" x14ac:dyDescent="0.3">
      <c r="A64" s="1"/>
      <c r="B64" s="3"/>
      <c r="C64" s="11"/>
      <c r="D64" s="195" t="s">
        <v>296</v>
      </c>
      <c r="E64" s="196"/>
      <c r="F64" s="196">
        <v>46137</v>
      </c>
      <c r="G64" s="11"/>
      <c r="H64" s="11"/>
      <c r="I64" s="11"/>
      <c r="K64" s="103" t="s">
        <v>75</v>
      </c>
      <c r="L64" s="103" t="s">
        <v>46</v>
      </c>
      <c r="M64" s="103" t="s">
        <v>47</v>
      </c>
      <c r="N64" s="104" t="s">
        <v>48</v>
      </c>
      <c r="O64" s="105" t="s">
        <v>49</v>
      </c>
      <c r="P64" s="106" t="s">
        <v>50</v>
      </c>
      <c r="Q64" s="480" t="s">
        <v>77</v>
      </c>
      <c r="R64" s="481"/>
      <c r="S64" s="482"/>
      <c r="T64" s="103" t="s">
        <v>51</v>
      </c>
      <c r="U64" s="103" t="s">
        <v>52</v>
      </c>
    </row>
    <row r="65" spans="1:22" x14ac:dyDescent="0.25">
      <c r="A65" s="16">
        <v>46136</v>
      </c>
      <c r="B65" s="74" t="s">
        <v>117</v>
      </c>
      <c r="C65" s="76">
        <v>0.79166666666666663</v>
      </c>
      <c r="D65" s="277" t="s">
        <v>185</v>
      </c>
      <c r="E65" s="83" t="s">
        <v>13</v>
      </c>
      <c r="F65" s="83" t="s">
        <v>191</v>
      </c>
      <c r="G65" s="83">
        <v>3</v>
      </c>
      <c r="H65" s="83" t="s">
        <v>14</v>
      </c>
      <c r="I65" s="83">
        <v>2</v>
      </c>
      <c r="K65" s="129" t="s">
        <v>53</v>
      </c>
      <c r="L65" s="354" t="s">
        <v>185</v>
      </c>
      <c r="M65" s="129">
        <v>29</v>
      </c>
      <c r="N65" s="136">
        <v>24</v>
      </c>
      <c r="O65" s="137">
        <v>3</v>
      </c>
      <c r="P65" s="138">
        <v>2</v>
      </c>
      <c r="Q65" s="129">
        <v>80</v>
      </c>
      <c r="R65" s="130" t="s">
        <v>14</v>
      </c>
      <c r="S65" s="131">
        <v>26</v>
      </c>
      <c r="T65" s="218">
        <f t="shared" ref="T65:T82" si="0">Q65-S65</f>
        <v>54</v>
      </c>
      <c r="U65" s="132">
        <f>N65*3+O65</f>
        <v>75</v>
      </c>
    </row>
    <row r="66" spans="1:22" x14ac:dyDescent="0.25">
      <c r="A66" s="62"/>
      <c r="B66" s="74"/>
      <c r="C66" s="76">
        <v>0.58333333333333337</v>
      </c>
      <c r="D66" s="83" t="s">
        <v>193</v>
      </c>
      <c r="E66" s="83" t="s">
        <v>13</v>
      </c>
      <c r="F66" s="62" t="s">
        <v>192</v>
      </c>
      <c r="G66" s="83">
        <v>0</v>
      </c>
      <c r="H66" s="83" t="s">
        <v>14</v>
      </c>
      <c r="I66" s="83">
        <v>2</v>
      </c>
      <c r="K66" s="119" t="s">
        <v>54</v>
      </c>
      <c r="L66" s="134" t="s">
        <v>197</v>
      </c>
      <c r="M66" s="119">
        <v>29</v>
      </c>
      <c r="N66" s="139">
        <v>18</v>
      </c>
      <c r="O66" s="140">
        <v>6</v>
      </c>
      <c r="P66" s="141">
        <v>5</v>
      </c>
      <c r="Q66" s="119">
        <v>66</v>
      </c>
      <c r="R66" s="120" t="s">
        <v>14</v>
      </c>
      <c r="S66" s="121">
        <v>36</v>
      </c>
      <c r="T66" s="192">
        <f t="shared" si="0"/>
        <v>30</v>
      </c>
      <c r="U66" s="193">
        <f>N66*3+O66</f>
        <v>60</v>
      </c>
      <c r="V66" s="3"/>
    </row>
    <row r="67" spans="1:22" x14ac:dyDescent="0.25">
      <c r="A67" s="62"/>
      <c r="B67" s="74"/>
      <c r="C67" s="76">
        <v>0.625</v>
      </c>
      <c r="D67" s="83" t="s">
        <v>188</v>
      </c>
      <c r="E67" s="83" t="s">
        <v>13</v>
      </c>
      <c r="F67" s="83" t="s">
        <v>196</v>
      </c>
      <c r="G67" s="83">
        <v>4</v>
      </c>
      <c r="H67" s="83" t="s">
        <v>14</v>
      </c>
      <c r="I67" s="83">
        <v>0</v>
      </c>
      <c r="K67" s="109" t="s">
        <v>55</v>
      </c>
      <c r="L67" s="112" t="s">
        <v>184</v>
      </c>
      <c r="M67" s="109">
        <v>29</v>
      </c>
      <c r="N67" s="142">
        <v>14</v>
      </c>
      <c r="O67" s="143">
        <v>7</v>
      </c>
      <c r="P67" s="144">
        <v>8</v>
      </c>
      <c r="Q67" s="109">
        <v>55</v>
      </c>
      <c r="R67" s="110" t="s">
        <v>14</v>
      </c>
      <c r="S67" s="111">
        <v>40</v>
      </c>
      <c r="T67" s="146">
        <f t="shared" si="0"/>
        <v>15</v>
      </c>
      <c r="U67" s="395">
        <f>N67*3+O67-1</f>
        <v>48</v>
      </c>
    </row>
    <row r="68" spans="1:22" x14ac:dyDescent="0.25">
      <c r="A68" s="62"/>
      <c r="B68" s="74"/>
      <c r="C68" s="76">
        <v>0.72916666666666663</v>
      </c>
      <c r="D68" s="83" t="s">
        <v>153</v>
      </c>
      <c r="E68" s="83" t="s">
        <v>13</v>
      </c>
      <c r="F68" s="83" t="s">
        <v>189</v>
      </c>
      <c r="G68" s="83">
        <v>7</v>
      </c>
      <c r="H68" s="83" t="s">
        <v>14</v>
      </c>
      <c r="I68" s="83">
        <v>1</v>
      </c>
      <c r="K68" s="109" t="s">
        <v>56</v>
      </c>
      <c r="L68" s="112" t="s">
        <v>183</v>
      </c>
      <c r="M68" s="109">
        <v>29</v>
      </c>
      <c r="N68" s="142">
        <v>15</v>
      </c>
      <c r="O68" s="143">
        <v>3</v>
      </c>
      <c r="P68" s="144">
        <v>11</v>
      </c>
      <c r="Q68" s="109">
        <v>58</v>
      </c>
      <c r="R68" s="110" t="s">
        <v>14</v>
      </c>
      <c r="S68" s="111">
        <v>45</v>
      </c>
      <c r="T68" s="146">
        <f t="shared" si="0"/>
        <v>13</v>
      </c>
      <c r="U68" s="108">
        <f>N68*3+O68</f>
        <v>48</v>
      </c>
    </row>
    <row r="69" spans="1:22" x14ac:dyDescent="0.25">
      <c r="A69" s="122">
        <v>46138</v>
      </c>
      <c r="B69" s="74" t="s">
        <v>118</v>
      </c>
      <c r="C69" s="76">
        <v>0.625</v>
      </c>
      <c r="D69" s="83" t="s">
        <v>198</v>
      </c>
      <c r="E69" s="83" t="s">
        <v>13</v>
      </c>
      <c r="F69" s="83" t="s">
        <v>190</v>
      </c>
      <c r="G69" s="83">
        <v>3</v>
      </c>
      <c r="H69" s="83" t="s">
        <v>14</v>
      </c>
      <c r="I69" s="83">
        <v>2</v>
      </c>
      <c r="K69" s="109" t="s">
        <v>57</v>
      </c>
      <c r="L69" s="112" t="s">
        <v>284</v>
      </c>
      <c r="M69" s="109">
        <v>28</v>
      </c>
      <c r="N69" s="142">
        <v>13</v>
      </c>
      <c r="O69" s="143">
        <v>8</v>
      </c>
      <c r="P69" s="144">
        <v>7</v>
      </c>
      <c r="Q69" s="109">
        <v>62</v>
      </c>
      <c r="R69" s="110" t="s">
        <v>14</v>
      </c>
      <c r="S69" s="111">
        <v>44</v>
      </c>
      <c r="T69" s="146">
        <f t="shared" si="0"/>
        <v>18</v>
      </c>
      <c r="U69" s="108">
        <f>N69*3+O69</f>
        <v>47</v>
      </c>
    </row>
    <row r="70" spans="1:22" x14ac:dyDescent="0.25">
      <c r="A70" s="122">
        <v>46138</v>
      </c>
      <c r="B70" s="74" t="s">
        <v>118</v>
      </c>
      <c r="C70" s="76">
        <v>0.625</v>
      </c>
      <c r="D70" s="83" t="s">
        <v>195</v>
      </c>
      <c r="E70" s="83" t="s">
        <v>13</v>
      </c>
      <c r="F70" s="83" t="s">
        <v>194</v>
      </c>
      <c r="G70" s="83">
        <v>0</v>
      </c>
      <c r="H70" s="83" t="s">
        <v>14</v>
      </c>
      <c r="I70" s="83">
        <v>2</v>
      </c>
      <c r="K70" s="109" t="s">
        <v>58</v>
      </c>
      <c r="L70" s="274" t="s">
        <v>273</v>
      </c>
      <c r="M70" s="109">
        <v>28</v>
      </c>
      <c r="N70" s="142">
        <v>15</v>
      </c>
      <c r="O70" s="143">
        <v>3</v>
      </c>
      <c r="P70" s="144">
        <v>10</v>
      </c>
      <c r="Q70" s="109">
        <v>61</v>
      </c>
      <c r="R70" s="110" t="s">
        <v>14</v>
      </c>
      <c r="S70" s="111">
        <v>49</v>
      </c>
      <c r="T70" s="146">
        <f t="shared" si="0"/>
        <v>12</v>
      </c>
      <c r="U70" s="395">
        <f>N70*3+O70-1</f>
        <v>47</v>
      </c>
    </row>
    <row r="71" spans="1:22" x14ac:dyDescent="0.25">
      <c r="A71" s="122">
        <v>46138</v>
      </c>
      <c r="B71" s="74" t="s">
        <v>118</v>
      </c>
      <c r="C71" s="76">
        <v>0.625</v>
      </c>
      <c r="D71" s="83" t="s">
        <v>197</v>
      </c>
      <c r="E71" s="83" t="s">
        <v>13</v>
      </c>
      <c r="F71" s="83" t="s">
        <v>274</v>
      </c>
      <c r="G71" s="83">
        <v>1</v>
      </c>
      <c r="H71" s="83" t="s">
        <v>14</v>
      </c>
      <c r="I71" s="83">
        <v>2</v>
      </c>
      <c r="K71" s="109" t="s">
        <v>59</v>
      </c>
      <c r="L71" s="112" t="s">
        <v>192</v>
      </c>
      <c r="M71" s="109">
        <v>29</v>
      </c>
      <c r="N71" s="142">
        <v>12</v>
      </c>
      <c r="O71" s="143">
        <v>10</v>
      </c>
      <c r="P71" s="144">
        <v>7</v>
      </c>
      <c r="Q71" s="109">
        <v>43</v>
      </c>
      <c r="R71" s="110" t="s">
        <v>14</v>
      </c>
      <c r="S71" s="111">
        <v>36</v>
      </c>
      <c r="T71" s="146">
        <f t="shared" si="0"/>
        <v>7</v>
      </c>
      <c r="U71" s="108">
        <f>N71*3+O71</f>
        <v>46</v>
      </c>
    </row>
    <row r="72" spans="1:22" x14ac:dyDescent="0.25">
      <c r="A72" s="122">
        <v>46138</v>
      </c>
      <c r="B72" s="74" t="s">
        <v>118</v>
      </c>
      <c r="C72" s="76">
        <v>0.64583333333333337</v>
      </c>
      <c r="D72" s="83" t="s">
        <v>186</v>
      </c>
      <c r="E72" s="83" t="s">
        <v>13</v>
      </c>
      <c r="F72" s="83" t="s">
        <v>184</v>
      </c>
      <c r="G72" s="83">
        <v>1</v>
      </c>
      <c r="H72" s="83" t="s">
        <v>14</v>
      </c>
      <c r="I72" s="83">
        <v>1</v>
      </c>
      <c r="K72" s="109" t="s">
        <v>60</v>
      </c>
      <c r="L72" s="274" t="s">
        <v>187</v>
      </c>
      <c r="M72" s="109">
        <v>29</v>
      </c>
      <c r="N72" s="142">
        <v>12</v>
      </c>
      <c r="O72" s="143">
        <v>5</v>
      </c>
      <c r="P72" s="144">
        <v>12</v>
      </c>
      <c r="Q72" s="109">
        <v>46</v>
      </c>
      <c r="R72" s="110" t="s">
        <v>14</v>
      </c>
      <c r="S72" s="111">
        <v>53</v>
      </c>
      <c r="T72" s="146">
        <f t="shared" si="0"/>
        <v>-7</v>
      </c>
      <c r="U72" s="108">
        <f>N72*3+O72</f>
        <v>41</v>
      </c>
    </row>
    <row r="73" spans="1:22" x14ac:dyDescent="0.25">
      <c r="A73" s="122">
        <v>46138</v>
      </c>
      <c r="B73" s="74" t="s">
        <v>118</v>
      </c>
      <c r="C73" s="76">
        <v>0.70833333333333337</v>
      </c>
      <c r="D73" s="83" t="s">
        <v>187</v>
      </c>
      <c r="E73" s="83" t="s">
        <v>13</v>
      </c>
      <c r="F73" s="83" t="s">
        <v>183</v>
      </c>
      <c r="G73" s="83">
        <v>3</v>
      </c>
      <c r="H73" s="83" t="s">
        <v>14</v>
      </c>
      <c r="I73" s="83">
        <v>4</v>
      </c>
      <c r="K73" s="109" t="s">
        <v>61</v>
      </c>
      <c r="L73" s="274" t="s">
        <v>186</v>
      </c>
      <c r="M73" s="109">
        <v>29</v>
      </c>
      <c r="N73" s="142">
        <v>11</v>
      </c>
      <c r="O73" s="143">
        <v>7</v>
      </c>
      <c r="P73" s="144">
        <v>11</v>
      </c>
      <c r="Q73" s="109">
        <v>72</v>
      </c>
      <c r="R73" s="110" t="s">
        <v>14</v>
      </c>
      <c r="S73" s="111">
        <v>65</v>
      </c>
      <c r="T73" s="146">
        <f t="shared" si="0"/>
        <v>7</v>
      </c>
      <c r="U73" s="108">
        <f>N73*3+O73</f>
        <v>40</v>
      </c>
    </row>
    <row r="74" spans="1:22" x14ac:dyDescent="0.25">
      <c r="A74" s="1"/>
      <c r="B74" s="3"/>
      <c r="C74" s="11"/>
      <c r="D74" s="11"/>
      <c r="E74" s="11"/>
      <c r="F74" s="11"/>
      <c r="G74" s="11"/>
      <c r="H74" s="11"/>
      <c r="I74" s="11"/>
      <c r="K74" s="109" t="s">
        <v>62</v>
      </c>
      <c r="L74" s="113" t="s">
        <v>191</v>
      </c>
      <c r="M74" s="109">
        <v>29</v>
      </c>
      <c r="N74" s="142">
        <v>11</v>
      </c>
      <c r="O74" s="143">
        <v>6</v>
      </c>
      <c r="P74" s="144">
        <v>12</v>
      </c>
      <c r="Q74" s="109">
        <v>55</v>
      </c>
      <c r="R74" s="110" t="s">
        <v>14</v>
      </c>
      <c r="S74" s="111">
        <v>45</v>
      </c>
      <c r="T74" s="146">
        <f t="shared" si="0"/>
        <v>10</v>
      </c>
      <c r="U74" s="108">
        <f>N74*3+O74</f>
        <v>39</v>
      </c>
    </row>
    <row r="75" spans="1:22" x14ac:dyDescent="0.25">
      <c r="A75" s="1"/>
      <c r="B75" s="3"/>
      <c r="C75" s="1"/>
      <c r="D75" s="195" t="s">
        <v>302</v>
      </c>
      <c r="E75" s="196"/>
      <c r="F75" s="196" t="s">
        <v>308</v>
      </c>
      <c r="G75" s="11"/>
      <c r="H75" s="11"/>
      <c r="I75" s="11"/>
      <c r="K75" s="109" t="s">
        <v>63</v>
      </c>
      <c r="L75" s="274" t="s">
        <v>198</v>
      </c>
      <c r="M75" s="109">
        <v>29</v>
      </c>
      <c r="N75" s="142">
        <v>12</v>
      </c>
      <c r="O75" s="143">
        <v>3</v>
      </c>
      <c r="P75" s="144">
        <v>14</v>
      </c>
      <c r="Q75" s="109">
        <v>41</v>
      </c>
      <c r="R75" s="110" t="s">
        <v>14</v>
      </c>
      <c r="S75" s="111">
        <v>57</v>
      </c>
      <c r="T75" s="146">
        <f t="shared" si="0"/>
        <v>-16</v>
      </c>
      <c r="U75" s="108">
        <f>N75*3+O75</f>
        <v>39</v>
      </c>
    </row>
    <row r="76" spans="1:22" x14ac:dyDescent="0.25">
      <c r="A76" s="16">
        <v>46141</v>
      </c>
      <c r="B76" s="74" t="s">
        <v>287</v>
      </c>
      <c r="C76" s="76">
        <v>0.79166666666666663</v>
      </c>
      <c r="D76" s="83" t="s">
        <v>193</v>
      </c>
      <c r="E76" s="83" t="s">
        <v>13</v>
      </c>
      <c r="F76" s="83" t="s">
        <v>274</v>
      </c>
      <c r="G76" s="83"/>
      <c r="H76" s="83" t="s">
        <v>14</v>
      </c>
      <c r="I76" s="83"/>
      <c r="K76" s="109" t="s">
        <v>64</v>
      </c>
      <c r="L76" s="274" t="s">
        <v>272</v>
      </c>
      <c r="M76" s="109">
        <v>28</v>
      </c>
      <c r="N76" s="142">
        <v>11</v>
      </c>
      <c r="O76" s="143">
        <v>4</v>
      </c>
      <c r="P76" s="144">
        <v>13</v>
      </c>
      <c r="Q76" s="109">
        <v>51</v>
      </c>
      <c r="R76" s="110" t="s">
        <v>14</v>
      </c>
      <c r="S76" s="111">
        <v>49</v>
      </c>
      <c r="T76" s="146">
        <f t="shared" si="0"/>
        <v>2</v>
      </c>
      <c r="U76" s="395">
        <f>N76*3+O76-3</f>
        <v>34</v>
      </c>
    </row>
    <row r="77" spans="1:22" x14ac:dyDescent="0.25">
      <c r="A77" s="16">
        <v>46141</v>
      </c>
      <c r="B77" s="74" t="s">
        <v>287</v>
      </c>
      <c r="C77" s="76">
        <v>0.79166666666666663</v>
      </c>
      <c r="D77" s="83" t="s">
        <v>188</v>
      </c>
      <c r="E77" s="83" t="s">
        <v>13</v>
      </c>
      <c r="F77" s="83" t="s">
        <v>153</v>
      </c>
      <c r="G77" s="83"/>
      <c r="H77" s="83" t="s">
        <v>14</v>
      </c>
      <c r="I77" s="83"/>
      <c r="K77" s="109" t="s">
        <v>65</v>
      </c>
      <c r="L77" s="112" t="s">
        <v>283</v>
      </c>
      <c r="M77" s="109">
        <v>29</v>
      </c>
      <c r="N77" s="142">
        <v>8</v>
      </c>
      <c r="O77" s="143">
        <v>8</v>
      </c>
      <c r="P77" s="144">
        <v>13</v>
      </c>
      <c r="Q77" s="109">
        <v>45</v>
      </c>
      <c r="R77" s="110" t="s">
        <v>14</v>
      </c>
      <c r="S77" s="111">
        <v>65</v>
      </c>
      <c r="T77" s="146">
        <f t="shared" si="0"/>
        <v>-20</v>
      </c>
      <c r="U77" s="108">
        <f>N77*3+O77</f>
        <v>32</v>
      </c>
    </row>
    <row r="78" spans="1:22" x14ac:dyDescent="0.25">
      <c r="A78" s="1"/>
      <c r="B78" s="3"/>
      <c r="C78" s="11"/>
      <c r="D78" s="11"/>
      <c r="E78" s="11"/>
      <c r="F78" s="11"/>
      <c r="G78" s="11"/>
      <c r="H78" s="11"/>
      <c r="I78" s="11"/>
      <c r="K78" s="109" t="s">
        <v>71</v>
      </c>
      <c r="L78" s="112" t="s">
        <v>196</v>
      </c>
      <c r="M78" s="109">
        <v>29</v>
      </c>
      <c r="N78" s="142">
        <v>9</v>
      </c>
      <c r="O78" s="143">
        <v>5</v>
      </c>
      <c r="P78" s="144">
        <v>15</v>
      </c>
      <c r="Q78" s="109">
        <v>36</v>
      </c>
      <c r="R78" s="110" t="s">
        <v>14</v>
      </c>
      <c r="S78" s="111">
        <v>55</v>
      </c>
      <c r="T78" s="146">
        <f t="shared" si="0"/>
        <v>-19</v>
      </c>
      <c r="U78" s="108">
        <f>N78*3+O78</f>
        <v>32</v>
      </c>
    </row>
    <row r="79" spans="1:22" x14ac:dyDescent="0.25">
      <c r="A79" s="1"/>
      <c r="B79" s="3"/>
      <c r="C79" s="11"/>
      <c r="D79" s="195" t="s">
        <v>299</v>
      </c>
      <c r="E79" s="196"/>
      <c r="F79" s="196">
        <v>46144</v>
      </c>
      <c r="G79" s="11"/>
      <c r="H79" s="11"/>
      <c r="I79" s="11"/>
      <c r="K79" s="228" t="s">
        <v>66</v>
      </c>
      <c r="L79" s="506" t="s">
        <v>188</v>
      </c>
      <c r="M79" s="228">
        <v>28</v>
      </c>
      <c r="N79" s="229">
        <v>8</v>
      </c>
      <c r="O79" s="230">
        <v>6</v>
      </c>
      <c r="P79" s="231">
        <v>14</v>
      </c>
      <c r="Q79" s="228">
        <v>52</v>
      </c>
      <c r="R79" s="232" t="s">
        <v>14</v>
      </c>
      <c r="S79" s="233">
        <v>59</v>
      </c>
      <c r="T79" s="234">
        <f t="shared" si="0"/>
        <v>-7</v>
      </c>
      <c r="U79" s="235">
        <f>N79*3+O79</f>
        <v>30</v>
      </c>
    </row>
    <row r="80" spans="1:22" x14ac:dyDescent="0.25">
      <c r="A80" s="16">
        <v>46143</v>
      </c>
      <c r="B80" s="74" t="s">
        <v>117</v>
      </c>
      <c r="C80" s="76">
        <v>0.70833333333333337</v>
      </c>
      <c r="D80" s="83" t="s">
        <v>189</v>
      </c>
      <c r="E80" s="83" t="s">
        <v>13</v>
      </c>
      <c r="F80" s="277" t="s">
        <v>185</v>
      </c>
      <c r="G80" s="83"/>
      <c r="H80" s="83" t="s">
        <v>14</v>
      </c>
      <c r="I80" s="83"/>
      <c r="K80" s="278" t="s">
        <v>67</v>
      </c>
      <c r="L80" s="279" t="s">
        <v>194</v>
      </c>
      <c r="M80" s="278">
        <v>29</v>
      </c>
      <c r="N80" s="280">
        <v>8</v>
      </c>
      <c r="O80" s="281">
        <v>6</v>
      </c>
      <c r="P80" s="282">
        <v>15</v>
      </c>
      <c r="Q80" s="278">
        <v>36</v>
      </c>
      <c r="R80" s="283" t="s">
        <v>14</v>
      </c>
      <c r="S80" s="284">
        <v>53</v>
      </c>
      <c r="T80" s="285">
        <f t="shared" si="0"/>
        <v>-17</v>
      </c>
      <c r="U80" s="286">
        <f>N80*3+O80</f>
        <v>30</v>
      </c>
    </row>
    <row r="81" spans="1:22" x14ac:dyDescent="0.25">
      <c r="A81" s="62"/>
      <c r="B81" s="74"/>
      <c r="C81" s="76">
        <v>0.58333333333333337</v>
      </c>
      <c r="D81" s="62" t="s">
        <v>192</v>
      </c>
      <c r="E81" s="83" t="s">
        <v>13</v>
      </c>
      <c r="F81" s="83" t="s">
        <v>198</v>
      </c>
      <c r="G81" s="83"/>
      <c r="H81" s="83" t="s">
        <v>14</v>
      </c>
      <c r="I81" s="83"/>
      <c r="K81" s="278" t="s">
        <v>68</v>
      </c>
      <c r="L81" s="236" t="s">
        <v>190</v>
      </c>
      <c r="M81" s="161">
        <v>29</v>
      </c>
      <c r="N81" s="162">
        <v>4</v>
      </c>
      <c r="O81" s="163">
        <v>7</v>
      </c>
      <c r="P81" s="164">
        <v>18</v>
      </c>
      <c r="Q81" s="161">
        <v>34</v>
      </c>
      <c r="R81" s="165" t="s">
        <v>14</v>
      </c>
      <c r="S81" s="166">
        <v>72</v>
      </c>
      <c r="T81" s="167">
        <f t="shared" si="0"/>
        <v>-38</v>
      </c>
      <c r="U81" s="168">
        <f>N81*3+O81</f>
        <v>19</v>
      </c>
    </row>
    <row r="82" spans="1:22" ht="13.5" thickBot="1" x14ac:dyDescent="0.3">
      <c r="A82" s="62"/>
      <c r="B82" s="74"/>
      <c r="C82" s="76">
        <v>0.60416666666666663</v>
      </c>
      <c r="D82" s="83" t="s">
        <v>184</v>
      </c>
      <c r="E82" s="83" t="s">
        <v>13</v>
      </c>
      <c r="F82" s="83" t="s">
        <v>193</v>
      </c>
      <c r="G82" s="83"/>
      <c r="H82" s="83" t="s">
        <v>14</v>
      </c>
      <c r="I82" s="83"/>
      <c r="K82" s="278" t="s">
        <v>69</v>
      </c>
      <c r="L82" s="324" t="s">
        <v>189</v>
      </c>
      <c r="M82" s="245">
        <v>29</v>
      </c>
      <c r="N82" s="246">
        <v>2</v>
      </c>
      <c r="O82" s="247">
        <v>7</v>
      </c>
      <c r="P82" s="248">
        <v>20</v>
      </c>
      <c r="Q82" s="245">
        <v>28</v>
      </c>
      <c r="R82" s="249" t="s">
        <v>14</v>
      </c>
      <c r="S82" s="250">
        <v>72</v>
      </c>
      <c r="T82" s="251">
        <f t="shared" si="0"/>
        <v>-44</v>
      </c>
      <c r="U82" s="396">
        <f>N82*3+O82-1</f>
        <v>12</v>
      </c>
    </row>
    <row r="83" spans="1:22" ht="13.5" thickBot="1" x14ac:dyDescent="0.3">
      <c r="A83" s="62"/>
      <c r="B83" s="74"/>
      <c r="C83" s="76">
        <v>0.625</v>
      </c>
      <c r="D83" s="83" t="s">
        <v>190</v>
      </c>
      <c r="E83" s="83" t="s">
        <v>13</v>
      </c>
      <c r="F83" s="83" t="s">
        <v>194</v>
      </c>
      <c r="G83" s="83"/>
      <c r="H83" s="83" t="s">
        <v>14</v>
      </c>
      <c r="I83" s="83"/>
      <c r="K83" s="33"/>
      <c r="L83" s="33" t="s">
        <v>74</v>
      </c>
      <c r="M83" s="150">
        <f>SUM(M65:M82)</f>
        <v>518</v>
      </c>
      <c r="N83" s="35">
        <f>SUM(N65:N82)</f>
        <v>207</v>
      </c>
      <c r="O83" s="36">
        <f>SUM(O65:O82)</f>
        <v>104</v>
      </c>
      <c r="P83" s="34">
        <f>SUM(P65:P82)</f>
        <v>207</v>
      </c>
      <c r="Q83" s="148">
        <f>SUM(Q65:Q82)</f>
        <v>921</v>
      </c>
      <c r="R83" s="149" t="s">
        <v>14</v>
      </c>
      <c r="S83" s="150">
        <f>SUM(S65:S82)</f>
        <v>921</v>
      </c>
      <c r="T83" s="33">
        <f>SUM(T65:T82)</f>
        <v>0</v>
      </c>
      <c r="U83" s="151">
        <f>SUM(U65:U82)</f>
        <v>719</v>
      </c>
    </row>
    <row r="84" spans="1:22" ht="13.5" thickBot="1" x14ac:dyDescent="0.3">
      <c r="A84" s="62"/>
      <c r="B84" s="74"/>
      <c r="C84" s="76">
        <v>0.625</v>
      </c>
      <c r="D84" s="83" t="s">
        <v>196</v>
      </c>
      <c r="E84" s="83" t="s">
        <v>13</v>
      </c>
      <c r="F84" s="83" t="s">
        <v>186</v>
      </c>
      <c r="G84" s="83"/>
      <c r="H84" s="83" t="s">
        <v>14</v>
      </c>
      <c r="I84" s="83"/>
      <c r="K84" s="316"/>
      <c r="L84" s="316"/>
      <c r="M84" s="316"/>
      <c r="N84" s="316"/>
      <c r="O84" s="316"/>
      <c r="P84" s="316"/>
      <c r="Q84" s="316"/>
      <c r="R84" s="316"/>
      <c r="S84" s="316"/>
      <c r="T84" s="316"/>
      <c r="U84" s="316"/>
      <c r="V84" s="1"/>
    </row>
    <row r="85" spans="1:22" ht="12.75" customHeight="1" x14ac:dyDescent="0.25">
      <c r="A85" s="62"/>
      <c r="B85" s="74"/>
      <c r="C85" s="76">
        <v>0.625</v>
      </c>
      <c r="D85" s="83" t="s">
        <v>183</v>
      </c>
      <c r="E85" s="83" t="s">
        <v>13</v>
      </c>
      <c r="F85" s="83" t="s">
        <v>188</v>
      </c>
      <c r="G85" s="83"/>
      <c r="H85" s="83" t="s">
        <v>14</v>
      </c>
      <c r="I85" s="83"/>
      <c r="K85" s="453" t="s">
        <v>321</v>
      </c>
      <c r="L85" s="454"/>
      <c r="M85" s="454"/>
      <c r="N85" s="454"/>
      <c r="O85" s="454"/>
      <c r="P85" s="454"/>
      <c r="Q85" s="454"/>
      <c r="R85" s="454"/>
      <c r="S85" s="454"/>
      <c r="T85" s="454"/>
      <c r="U85" s="455"/>
      <c r="V85" s="1"/>
    </row>
    <row r="86" spans="1:22" x14ac:dyDescent="0.25">
      <c r="A86" s="62"/>
      <c r="B86" s="74"/>
      <c r="C86" s="76">
        <v>0.625</v>
      </c>
      <c r="D86" s="83" t="s">
        <v>191</v>
      </c>
      <c r="E86" s="83" t="s">
        <v>13</v>
      </c>
      <c r="F86" s="83" t="s">
        <v>187</v>
      </c>
      <c r="G86" s="83"/>
      <c r="H86" s="83" t="s">
        <v>14</v>
      </c>
      <c r="I86" s="83"/>
      <c r="K86" s="456"/>
      <c r="L86" s="457"/>
      <c r="M86" s="457"/>
      <c r="N86" s="457"/>
      <c r="O86" s="457"/>
      <c r="P86" s="457"/>
      <c r="Q86" s="457"/>
      <c r="R86" s="457"/>
      <c r="S86" s="457"/>
      <c r="T86" s="457"/>
      <c r="U86" s="458"/>
      <c r="V86" s="1"/>
    </row>
    <row r="87" spans="1:22" x14ac:dyDescent="0.25">
      <c r="A87" s="122">
        <v>46145</v>
      </c>
      <c r="B87" s="74" t="s">
        <v>118</v>
      </c>
      <c r="C87" s="76">
        <v>0.60416666666666663</v>
      </c>
      <c r="D87" s="83" t="s">
        <v>274</v>
      </c>
      <c r="E87" s="83" t="s">
        <v>13</v>
      </c>
      <c r="F87" s="83" t="s">
        <v>153</v>
      </c>
      <c r="G87" s="83"/>
      <c r="H87" s="83" t="s">
        <v>14</v>
      </c>
      <c r="I87" s="83"/>
      <c r="K87" s="456"/>
      <c r="L87" s="457"/>
      <c r="M87" s="457"/>
      <c r="N87" s="457"/>
      <c r="O87" s="457"/>
      <c r="P87" s="457"/>
      <c r="Q87" s="457"/>
      <c r="R87" s="457"/>
      <c r="S87" s="457"/>
      <c r="T87" s="457"/>
      <c r="U87" s="458"/>
      <c r="V87" s="1"/>
    </row>
    <row r="88" spans="1:22" x14ac:dyDescent="0.25">
      <c r="A88" s="122">
        <v>46145</v>
      </c>
      <c r="B88" s="74" t="s">
        <v>118</v>
      </c>
      <c r="C88" s="76">
        <v>0.625</v>
      </c>
      <c r="D88" s="83" t="s">
        <v>197</v>
      </c>
      <c r="E88" s="83" t="s">
        <v>13</v>
      </c>
      <c r="F88" s="83" t="s">
        <v>195</v>
      </c>
      <c r="G88" s="83"/>
      <c r="H88" s="83" t="s">
        <v>14</v>
      </c>
      <c r="I88" s="83"/>
      <c r="K88" s="456"/>
      <c r="L88" s="457"/>
      <c r="M88" s="457"/>
      <c r="N88" s="457"/>
      <c r="O88" s="457"/>
      <c r="P88" s="457"/>
      <c r="Q88" s="457"/>
      <c r="R88" s="457"/>
      <c r="S88" s="457"/>
      <c r="T88" s="457"/>
      <c r="U88" s="458"/>
      <c r="V88" s="1"/>
    </row>
    <row r="89" spans="1:22" x14ac:dyDescent="0.25">
      <c r="A89" s="22"/>
      <c r="B89" s="22"/>
      <c r="C89" s="10"/>
      <c r="D89" s="11"/>
      <c r="E89" s="11"/>
      <c r="F89" s="11"/>
      <c r="G89" s="11"/>
      <c r="H89" s="11"/>
      <c r="I89" s="11"/>
      <c r="K89" s="456"/>
      <c r="L89" s="457"/>
      <c r="M89" s="457"/>
      <c r="N89" s="457"/>
      <c r="O89" s="457"/>
      <c r="P89" s="457"/>
      <c r="Q89" s="457"/>
      <c r="R89" s="457"/>
      <c r="S89" s="457"/>
      <c r="T89" s="457"/>
      <c r="U89" s="458"/>
      <c r="V89" s="1"/>
    </row>
    <row r="90" spans="1:22" x14ac:dyDescent="0.25">
      <c r="A90" s="22"/>
      <c r="B90" s="22"/>
      <c r="C90" s="10"/>
      <c r="D90" s="11"/>
      <c r="E90" s="11"/>
      <c r="F90" s="11"/>
      <c r="G90" s="11"/>
      <c r="H90" s="11"/>
      <c r="I90" s="11"/>
      <c r="K90" s="456"/>
      <c r="L90" s="457"/>
      <c r="M90" s="457"/>
      <c r="N90" s="457"/>
      <c r="O90" s="457"/>
      <c r="P90" s="457"/>
      <c r="Q90" s="457"/>
      <c r="R90" s="457"/>
      <c r="S90" s="457"/>
      <c r="T90" s="457"/>
      <c r="U90" s="458"/>
      <c r="V90" s="1"/>
    </row>
    <row r="91" spans="1:22" x14ac:dyDescent="0.25">
      <c r="A91" s="22"/>
      <c r="B91" s="22"/>
      <c r="C91" s="10"/>
      <c r="D91" s="11"/>
      <c r="E91" s="11"/>
      <c r="F91" s="11"/>
      <c r="G91" s="11"/>
      <c r="H91" s="11"/>
      <c r="I91" s="11"/>
      <c r="K91" s="456"/>
      <c r="L91" s="457"/>
      <c r="M91" s="457"/>
      <c r="N91" s="457"/>
      <c r="O91" s="457"/>
      <c r="P91" s="457"/>
      <c r="Q91" s="457"/>
      <c r="R91" s="457"/>
      <c r="S91" s="457"/>
      <c r="T91" s="457"/>
      <c r="U91" s="458"/>
      <c r="V91" s="1"/>
    </row>
    <row r="92" spans="1:22" x14ac:dyDescent="0.25">
      <c r="A92" s="22"/>
      <c r="B92" s="22"/>
      <c r="C92" s="10"/>
      <c r="D92" s="11"/>
      <c r="E92" s="11"/>
      <c r="F92" s="11"/>
      <c r="G92" s="11"/>
      <c r="H92" s="11"/>
      <c r="I92" s="11"/>
      <c r="K92" s="456"/>
      <c r="L92" s="457"/>
      <c r="M92" s="457"/>
      <c r="N92" s="457"/>
      <c r="O92" s="457"/>
      <c r="P92" s="457"/>
      <c r="Q92" s="457"/>
      <c r="R92" s="457"/>
      <c r="S92" s="457"/>
      <c r="T92" s="457"/>
      <c r="U92" s="458"/>
      <c r="V92" s="1"/>
    </row>
    <row r="93" spans="1:22" x14ac:dyDescent="0.25">
      <c r="A93" s="22"/>
      <c r="B93" s="22"/>
      <c r="C93" s="10"/>
      <c r="D93" s="11"/>
      <c r="E93" s="11"/>
      <c r="F93" s="11"/>
      <c r="G93" s="11"/>
      <c r="H93" s="11"/>
      <c r="I93" s="11"/>
      <c r="K93" s="456"/>
      <c r="L93" s="457"/>
      <c r="M93" s="457"/>
      <c r="N93" s="457"/>
      <c r="O93" s="457"/>
      <c r="P93" s="457"/>
      <c r="Q93" s="457"/>
      <c r="R93" s="457"/>
      <c r="S93" s="457"/>
      <c r="T93" s="457"/>
      <c r="U93" s="458"/>
      <c r="V93" s="1"/>
    </row>
    <row r="94" spans="1:22" x14ac:dyDescent="0.25">
      <c r="A94" s="22"/>
      <c r="B94" s="22"/>
      <c r="C94" s="10"/>
      <c r="D94" s="11"/>
      <c r="E94" s="11"/>
      <c r="F94" s="11"/>
      <c r="G94" s="11"/>
      <c r="H94" s="11"/>
      <c r="I94" s="11"/>
      <c r="K94" s="456"/>
      <c r="L94" s="457"/>
      <c r="M94" s="457"/>
      <c r="N94" s="457"/>
      <c r="O94" s="457"/>
      <c r="P94" s="457"/>
      <c r="Q94" s="457"/>
      <c r="R94" s="457"/>
      <c r="S94" s="457"/>
      <c r="T94" s="457"/>
      <c r="U94" s="458"/>
      <c r="V94" s="1"/>
    </row>
    <row r="95" spans="1:22" x14ac:dyDescent="0.25">
      <c r="A95" s="22"/>
      <c r="B95" s="22"/>
      <c r="C95" s="10"/>
      <c r="D95" s="11"/>
      <c r="E95" s="11"/>
      <c r="F95" s="11"/>
      <c r="G95" s="11"/>
      <c r="H95" s="11"/>
      <c r="I95" s="11"/>
      <c r="K95" s="456"/>
      <c r="L95" s="457"/>
      <c r="M95" s="457"/>
      <c r="N95" s="457"/>
      <c r="O95" s="457"/>
      <c r="P95" s="457"/>
      <c r="Q95" s="457"/>
      <c r="R95" s="457"/>
      <c r="S95" s="457"/>
      <c r="T95" s="457"/>
      <c r="U95" s="458"/>
      <c r="V95" s="1"/>
    </row>
    <row r="96" spans="1:22" x14ac:dyDescent="0.25">
      <c r="A96" s="22"/>
      <c r="B96" s="22"/>
      <c r="C96" s="10"/>
      <c r="D96" s="11"/>
      <c r="E96" s="11"/>
      <c r="F96" s="11"/>
      <c r="G96" s="11"/>
      <c r="H96" s="11"/>
      <c r="I96" s="11"/>
      <c r="K96" s="456"/>
      <c r="L96" s="457"/>
      <c r="M96" s="457"/>
      <c r="N96" s="457"/>
      <c r="O96" s="457"/>
      <c r="P96" s="457"/>
      <c r="Q96" s="457"/>
      <c r="R96" s="457"/>
      <c r="S96" s="457"/>
      <c r="T96" s="457"/>
      <c r="U96" s="458"/>
      <c r="V96" s="1"/>
    </row>
    <row r="97" spans="1:22" ht="13.5" thickBot="1" x14ac:dyDescent="0.3">
      <c r="A97" s="22"/>
      <c r="B97" s="22"/>
      <c r="C97" s="10"/>
      <c r="D97" s="11"/>
      <c r="E97" s="11"/>
      <c r="F97" s="11"/>
      <c r="G97" s="11"/>
      <c r="H97" s="11"/>
      <c r="I97" s="11"/>
      <c r="K97" s="459"/>
      <c r="L97" s="460"/>
      <c r="M97" s="460"/>
      <c r="N97" s="460"/>
      <c r="O97" s="460"/>
      <c r="P97" s="460"/>
      <c r="Q97" s="460"/>
      <c r="R97" s="460"/>
      <c r="S97" s="460"/>
      <c r="T97" s="460"/>
      <c r="U97" s="461"/>
      <c r="V97" s="1"/>
    </row>
    <row r="98" spans="1:22" ht="13.5" thickBot="1" x14ac:dyDescent="0.3">
      <c r="A98" s="22"/>
      <c r="B98" s="22"/>
      <c r="C98" s="10"/>
      <c r="D98" s="11"/>
      <c r="E98" s="11"/>
      <c r="F98" s="11"/>
      <c r="G98" s="11"/>
      <c r="H98" s="11"/>
      <c r="I98" s="11"/>
      <c r="K98" s="73"/>
      <c r="L98" s="73"/>
      <c r="M98" s="73"/>
      <c r="N98" s="73"/>
      <c r="O98" s="73"/>
      <c r="P98" s="73"/>
      <c r="Q98" s="73"/>
      <c r="R98" s="73"/>
      <c r="S98" s="73"/>
      <c r="T98" s="73"/>
      <c r="U98" s="73"/>
      <c r="V98" s="1"/>
    </row>
    <row r="99" spans="1:22" ht="13.5" thickBot="1" x14ac:dyDescent="0.3">
      <c r="D99" s="471" t="s">
        <v>114</v>
      </c>
      <c r="E99" s="472"/>
      <c r="F99" s="473"/>
      <c r="G99" s="11"/>
      <c r="H99" s="11"/>
      <c r="I99" s="11"/>
      <c r="J99" s="11"/>
      <c r="K99" s="499" t="s">
        <v>320</v>
      </c>
      <c r="L99" s="500"/>
      <c r="M99" s="500"/>
      <c r="N99" s="500"/>
      <c r="O99" s="500"/>
      <c r="P99" s="500"/>
      <c r="Q99" s="500"/>
      <c r="R99" s="500"/>
      <c r="S99" s="500"/>
      <c r="T99" s="500"/>
      <c r="U99" s="501"/>
    </row>
    <row r="100" spans="1:22" ht="13.5" thickBot="1" x14ac:dyDescent="0.3">
      <c r="A100" s="1"/>
      <c r="B100" s="3"/>
      <c r="C100" s="102"/>
      <c r="D100" s="195" t="s">
        <v>298</v>
      </c>
      <c r="E100" s="195"/>
      <c r="F100" s="196">
        <v>46134</v>
      </c>
      <c r="G100" s="11"/>
      <c r="H100" s="11"/>
      <c r="I100" s="11"/>
      <c r="K100" s="69" t="s">
        <v>75</v>
      </c>
      <c r="L100" s="69" t="s">
        <v>46</v>
      </c>
      <c r="M100" s="69" t="s">
        <v>47</v>
      </c>
      <c r="N100" s="70" t="s">
        <v>48</v>
      </c>
      <c r="O100" s="71" t="s">
        <v>49</v>
      </c>
      <c r="P100" s="72" t="s">
        <v>50</v>
      </c>
      <c r="Q100" s="502" t="s">
        <v>77</v>
      </c>
      <c r="R100" s="503"/>
      <c r="S100" s="504"/>
      <c r="T100" s="69" t="s">
        <v>51</v>
      </c>
      <c r="U100" s="69" t="s">
        <v>52</v>
      </c>
    </row>
    <row r="101" spans="1:22" x14ac:dyDescent="0.25">
      <c r="A101" s="16">
        <v>46134</v>
      </c>
      <c r="B101" s="74" t="s">
        <v>287</v>
      </c>
      <c r="C101" s="76">
        <v>0.84375</v>
      </c>
      <c r="D101" s="83" t="s">
        <v>120</v>
      </c>
      <c r="E101" s="83" t="s">
        <v>13</v>
      </c>
      <c r="F101" s="83" t="s">
        <v>21</v>
      </c>
      <c r="G101" s="83">
        <v>3</v>
      </c>
      <c r="H101" s="83" t="s">
        <v>14</v>
      </c>
      <c r="I101" s="83">
        <v>0</v>
      </c>
      <c r="K101" s="364" t="s">
        <v>53</v>
      </c>
      <c r="L101" s="393" t="s">
        <v>199</v>
      </c>
      <c r="M101" s="180">
        <v>28</v>
      </c>
      <c r="N101" s="170">
        <v>18</v>
      </c>
      <c r="O101" s="171">
        <v>3</v>
      </c>
      <c r="P101" s="172">
        <v>7</v>
      </c>
      <c r="Q101" s="180">
        <v>75</v>
      </c>
      <c r="R101" s="190" t="s">
        <v>14</v>
      </c>
      <c r="S101" s="191">
        <v>39</v>
      </c>
      <c r="T101" s="409">
        <f>Q101-S101</f>
        <v>36</v>
      </c>
      <c r="U101" s="311">
        <f>N101*3+O101</f>
        <v>57</v>
      </c>
    </row>
    <row r="102" spans="1:22" x14ac:dyDescent="0.25">
      <c r="A102" s="1"/>
      <c r="B102" s="3"/>
      <c r="C102" s="11"/>
      <c r="D102" s="11"/>
      <c r="E102" s="11"/>
      <c r="F102" s="11"/>
      <c r="G102" s="11"/>
      <c r="H102" s="11"/>
      <c r="I102" s="11"/>
      <c r="K102" s="75" t="s">
        <v>54</v>
      </c>
      <c r="L102" s="385" t="s">
        <v>115</v>
      </c>
      <c r="M102" s="38">
        <v>28</v>
      </c>
      <c r="N102" s="85">
        <v>16</v>
      </c>
      <c r="O102" s="86">
        <v>7</v>
      </c>
      <c r="P102" s="87">
        <v>5</v>
      </c>
      <c r="Q102" s="38">
        <v>60</v>
      </c>
      <c r="R102" s="39" t="s">
        <v>14</v>
      </c>
      <c r="S102" s="40">
        <v>40</v>
      </c>
      <c r="T102" s="410">
        <f>Q102-S102</f>
        <v>20</v>
      </c>
      <c r="U102" s="91">
        <f>N102*3+O102</f>
        <v>55</v>
      </c>
    </row>
    <row r="103" spans="1:22" x14ac:dyDescent="0.25">
      <c r="A103" s="1"/>
      <c r="B103" s="3"/>
      <c r="C103" s="302"/>
      <c r="D103" s="195" t="s">
        <v>296</v>
      </c>
      <c r="E103" s="195"/>
      <c r="F103" s="196">
        <v>46138</v>
      </c>
      <c r="G103" s="11"/>
      <c r="H103" s="11"/>
      <c r="I103" s="11"/>
      <c r="K103" s="50" t="s">
        <v>55</v>
      </c>
      <c r="L103" s="299" t="s">
        <v>20</v>
      </c>
      <c r="M103" s="43">
        <v>27</v>
      </c>
      <c r="N103" s="44">
        <v>15</v>
      </c>
      <c r="O103" s="45">
        <v>6</v>
      </c>
      <c r="P103" s="46">
        <v>6</v>
      </c>
      <c r="Q103" s="43">
        <v>59</v>
      </c>
      <c r="R103" s="47" t="s">
        <v>14</v>
      </c>
      <c r="S103" s="48">
        <v>38</v>
      </c>
      <c r="T103" s="51">
        <f>Q103-S103</f>
        <v>21</v>
      </c>
      <c r="U103" s="92">
        <f>N103*3+O103</f>
        <v>51</v>
      </c>
    </row>
    <row r="104" spans="1:22" x14ac:dyDescent="0.25">
      <c r="A104" s="122">
        <v>46137</v>
      </c>
      <c r="B104" s="74" t="s">
        <v>275</v>
      </c>
      <c r="C104" s="76">
        <v>0.625</v>
      </c>
      <c r="D104" s="83" t="s">
        <v>115</v>
      </c>
      <c r="E104" s="83" t="s">
        <v>13</v>
      </c>
      <c r="F104" s="83" t="s">
        <v>151</v>
      </c>
      <c r="G104" s="83">
        <v>4</v>
      </c>
      <c r="H104" s="83" t="s">
        <v>14</v>
      </c>
      <c r="I104" s="83">
        <v>0</v>
      </c>
      <c r="K104" s="50" t="s">
        <v>56</v>
      </c>
      <c r="L104" s="94" t="s">
        <v>154</v>
      </c>
      <c r="M104" s="43">
        <v>27</v>
      </c>
      <c r="N104" s="44">
        <v>15</v>
      </c>
      <c r="O104" s="45">
        <v>5</v>
      </c>
      <c r="P104" s="46">
        <v>7</v>
      </c>
      <c r="Q104" s="43">
        <v>58</v>
      </c>
      <c r="R104" s="47" t="s">
        <v>14</v>
      </c>
      <c r="S104" s="48">
        <v>42</v>
      </c>
      <c r="T104" s="49">
        <f>Q104-S104</f>
        <v>16</v>
      </c>
      <c r="U104" s="92">
        <f>N104*3+O104</f>
        <v>50</v>
      </c>
    </row>
    <row r="105" spans="1:22" x14ac:dyDescent="0.25">
      <c r="A105" s="122">
        <v>46137</v>
      </c>
      <c r="B105" s="74" t="s">
        <v>275</v>
      </c>
      <c r="C105" s="76">
        <v>0.64583333333333337</v>
      </c>
      <c r="D105" s="83" t="s">
        <v>199</v>
      </c>
      <c r="E105" s="83" t="s">
        <v>13</v>
      </c>
      <c r="F105" s="83" t="s">
        <v>121</v>
      </c>
      <c r="G105" s="83">
        <v>5</v>
      </c>
      <c r="H105" s="83" t="s">
        <v>14</v>
      </c>
      <c r="I105" s="83">
        <v>1</v>
      </c>
      <c r="K105" s="50" t="s">
        <v>57</v>
      </c>
      <c r="L105" s="299" t="s">
        <v>84</v>
      </c>
      <c r="M105" s="80">
        <v>27</v>
      </c>
      <c r="N105" s="211">
        <v>14</v>
      </c>
      <c r="O105" s="212">
        <v>7</v>
      </c>
      <c r="P105" s="213">
        <v>6</v>
      </c>
      <c r="Q105" s="80">
        <v>58</v>
      </c>
      <c r="R105" s="81" t="s">
        <v>14</v>
      </c>
      <c r="S105" s="82">
        <v>47</v>
      </c>
      <c r="T105" s="49">
        <f>Q105-S105</f>
        <v>11</v>
      </c>
      <c r="U105" s="341">
        <f>N105*3+O105-1</f>
        <v>48</v>
      </c>
    </row>
    <row r="106" spans="1:22" x14ac:dyDescent="0.25">
      <c r="A106" s="62"/>
      <c r="B106" s="74"/>
      <c r="C106" s="76">
        <v>0.54166666666666663</v>
      </c>
      <c r="D106" s="83" t="s">
        <v>203</v>
      </c>
      <c r="E106" s="83" t="s">
        <v>13</v>
      </c>
      <c r="F106" s="101" t="s">
        <v>84</v>
      </c>
      <c r="G106" s="83">
        <v>3</v>
      </c>
      <c r="H106" s="83" t="s">
        <v>14</v>
      </c>
      <c r="I106" s="83">
        <v>3</v>
      </c>
      <c r="K106" s="50" t="s">
        <v>58</v>
      </c>
      <c r="L106" s="94" t="s">
        <v>19</v>
      </c>
      <c r="M106" s="57">
        <v>27</v>
      </c>
      <c r="N106" s="54">
        <v>13</v>
      </c>
      <c r="O106" s="55">
        <v>7</v>
      </c>
      <c r="P106" s="56">
        <v>7</v>
      </c>
      <c r="Q106" s="57">
        <v>55</v>
      </c>
      <c r="R106" s="58" t="s">
        <v>14</v>
      </c>
      <c r="S106" s="59">
        <v>43</v>
      </c>
      <c r="T106" s="60">
        <f>Q106-S106</f>
        <v>12</v>
      </c>
      <c r="U106" s="93">
        <f>N106*3+O106</f>
        <v>46</v>
      </c>
    </row>
    <row r="107" spans="1:22" x14ac:dyDescent="0.25">
      <c r="A107" s="62"/>
      <c r="B107" s="74"/>
      <c r="C107" s="76">
        <v>0.625</v>
      </c>
      <c r="D107" s="83" t="s">
        <v>154</v>
      </c>
      <c r="E107" s="83" t="s">
        <v>13</v>
      </c>
      <c r="F107" s="101" t="s">
        <v>20</v>
      </c>
      <c r="G107" s="83">
        <v>0</v>
      </c>
      <c r="H107" s="83" t="s">
        <v>14</v>
      </c>
      <c r="I107" s="83">
        <v>2</v>
      </c>
      <c r="K107" s="50" t="s">
        <v>59</v>
      </c>
      <c r="L107" s="94" t="s">
        <v>121</v>
      </c>
      <c r="M107" s="43">
        <v>28</v>
      </c>
      <c r="N107" s="44">
        <v>13</v>
      </c>
      <c r="O107" s="45">
        <v>6</v>
      </c>
      <c r="P107" s="46">
        <v>9</v>
      </c>
      <c r="Q107" s="43">
        <v>68</v>
      </c>
      <c r="R107" s="47" t="s">
        <v>14</v>
      </c>
      <c r="S107" s="48">
        <v>41</v>
      </c>
      <c r="T107" s="60">
        <f>Q107-S107</f>
        <v>27</v>
      </c>
      <c r="U107" s="92">
        <f>N107*3+O107</f>
        <v>45</v>
      </c>
    </row>
    <row r="108" spans="1:22" x14ac:dyDescent="0.25">
      <c r="A108" s="62"/>
      <c r="B108" s="74"/>
      <c r="C108" s="76">
        <v>0.63541666666666663</v>
      </c>
      <c r="D108" s="83" t="s">
        <v>205</v>
      </c>
      <c r="E108" s="83" t="s">
        <v>13</v>
      </c>
      <c r="F108" s="83" t="s">
        <v>201</v>
      </c>
      <c r="G108" s="83">
        <v>1</v>
      </c>
      <c r="H108" s="83" t="s">
        <v>14</v>
      </c>
      <c r="I108" s="83">
        <v>0</v>
      </c>
      <c r="K108" s="50" t="s">
        <v>60</v>
      </c>
      <c r="L108" s="299" t="s">
        <v>170</v>
      </c>
      <c r="M108" s="43">
        <v>27</v>
      </c>
      <c r="N108" s="44">
        <v>13</v>
      </c>
      <c r="O108" s="45">
        <v>6</v>
      </c>
      <c r="P108" s="46">
        <v>8</v>
      </c>
      <c r="Q108" s="43">
        <v>62</v>
      </c>
      <c r="R108" s="47" t="s">
        <v>14</v>
      </c>
      <c r="S108" s="48">
        <v>41</v>
      </c>
      <c r="T108" s="51">
        <f>Q108-S108</f>
        <v>21</v>
      </c>
      <c r="U108" s="92">
        <f>N108*3+O108</f>
        <v>45</v>
      </c>
    </row>
    <row r="109" spans="1:22" x14ac:dyDescent="0.25">
      <c r="A109" s="62"/>
      <c r="B109" s="74"/>
      <c r="C109" s="76">
        <v>0.64583333333333337</v>
      </c>
      <c r="D109" s="83" t="s">
        <v>170</v>
      </c>
      <c r="E109" s="83" t="s">
        <v>13</v>
      </c>
      <c r="F109" s="83" t="s">
        <v>19</v>
      </c>
      <c r="G109" s="83">
        <v>2</v>
      </c>
      <c r="H109" s="83" t="s">
        <v>14</v>
      </c>
      <c r="I109" s="83">
        <v>1</v>
      </c>
      <c r="K109" s="50" t="s">
        <v>61</v>
      </c>
      <c r="L109" s="94" t="s">
        <v>120</v>
      </c>
      <c r="M109" s="43">
        <v>27</v>
      </c>
      <c r="N109" s="44">
        <v>13</v>
      </c>
      <c r="O109" s="45">
        <v>4</v>
      </c>
      <c r="P109" s="46">
        <v>10</v>
      </c>
      <c r="Q109" s="43">
        <v>42</v>
      </c>
      <c r="R109" s="47" t="s">
        <v>14</v>
      </c>
      <c r="S109" s="48">
        <v>37</v>
      </c>
      <c r="T109" s="49">
        <f>Q109-S109</f>
        <v>5</v>
      </c>
      <c r="U109" s="92">
        <f>N109*3+O109</f>
        <v>43</v>
      </c>
    </row>
    <row r="110" spans="1:22" x14ac:dyDescent="0.25">
      <c r="A110" s="62"/>
      <c r="B110" s="74"/>
      <c r="C110" s="76">
        <v>0.64583333333333337</v>
      </c>
      <c r="D110" s="83" t="s">
        <v>202</v>
      </c>
      <c r="E110" s="83" t="s">
        <v>13</v>
      </c>
      <c r="F110" s="101" t="s">
        <v>200</v>
      </c>
      <c r="G110" s="83">
        <v>2</v>
      </c>
      <c r="H110" s="83" t="s">
        <v>14</v>
      </c>
      <c r="I110" s="83">
        <v>3</v>
      </c>
      <c r="K110" s="50" t="s">
        <v>62</v>
      </c>
      <c r="L110" s="94" t="s">
        <v>152</v>
      </c>
      <c r="M110" s="43">
        <v>27</v>
      </c>
      <c r="N110" s="44">
        <v>11</v>
      </c>
      <c r="O110" s="45">
        <v>5</v>
      </c>
      <c r="P110" s="46">
        <v>11</v>
      </c>
      <c r="Q110" s="43">
        <v>43</v>
      </c>
      <c r="R110" s="47" t="s">
        <v>14</v>
      </c>
      <c r="S110" s="48">
        <v>40</v>
      </c>
      <c r="T110" s="51">
        <f>Q110-S110</f>
        <v>3</v>
      </c>
      <c r="U110" s="92">
        <f>N110*3+O110</f>
        <v>38</v>
      </c>
    </row>
    <row r="111" spans="1:22" x14ac:dyDescent="0.25">
      <c r="A111" s="62"/>
      <c r="B111" s="74"/>
      <c r="C111" s="76">
        <v>0.64583333333333337</v>
      </c>
      <c r="D111" s="83" t="s">
        <v>152</v>
      </c>
      <c r="E111" s="83" t="s">
        <v>13</v>
      </c>
      <c r="F111" s="83" t="s">
        <v>120</v>
      </c>
      <c r="G111" s="83">
        <v>1</v>
      </c>
      <c r="H111" s="83" t="s">
        <v>14</v>
      </c>
      <c r="I111" s="83">
        <v>0</v>
      </c>
      <c r="K111" s="50" t="s">
        <v>63</v>
      </c>
      <c r="L111" s="299" t="s">
        <v>21</v>
      </c>
      <c r="M111" s="43">
        <v>27</v>
      </c>
      <c r="N111" s="44">
        <v>9</v>
      </c>
      <c r="O111" s="45">
        <v>7</v>
      </c>
      <c r="P111" s="46">
        <v>11</v>
      </c>
      <c r="Q111" s="43">
        <v>43</v>
      </c>
      <c r="R111" s="47" t="s">
        <v>14</v>
      </c>
      <c r="S111" s="48">
        <v>43</v>
      </c>
      <c r="T111" s="49">
        <f>Q111-S111</f>
        <v>0</v>
      </c>
      <c r="U111" s="92">
        <f>N111*3+O111</f>
        <v>34</v>
      </c>
    </row>
    <row r="112" spans="1:22" x14ac:dyDescent="0.25">
      <c r="A112" s="1"/>
      <c r="B112" s="3"/>
      <c r="C112" s="11"/>
      <c r="D112" s="194" t="s">
        <v>21</v>
      </c>
      <c r="E112" s="194"/>
      <c r="F112" s="27" t="s">
        <v>204</v>
      </c>
      <c r="G112" s="11"/>
      <c r="H112" s="11"/>
      <c r="I112" s="11"/>
      <c r="K112" s="50" t="s">
        <v>64</v>
      </c>
      <c r="L112" s="94" t="s">
        <v>203</v>
      </c>
      <c r="M112" s="369">
        <v>27</v>
      </c>
      <c r="N112" s="411">
        <v>8</v>
      </c>
      <c r="O112" s="412">
        <v>6</v>
      </c>
      <c r="P112" s="413">
        <v>13</v>
      </c>
      <c r="Q112" s="369">
        <v>51</v>
      </c>
      <c r="R112" s="370" t="s">
        <v>14</v>
      </c>
      <c r="S112" s="371">
        <v>61</v>
      </c>
      <c r="T112" s="51">
        <f>Q112-S112</f>
        <v>-10</v>
      </c>
      <c r="U112" s="92">
        <f>N112*3+O112</f>
        <v>30</v>
      </c>
    </row>
    <row r="113" spans="1:21" x14ac:dyDescent="0.25">
      <c r="A113" s="1"/>
      <c r="B113" s="3"/>
      <c r="C113" s="11"/>
      <c r="D113" s="11"/>
      <c r="E113" s="11"/>
      <c r="F113" s="11"/>
      <c r="G113" s="11"/>
      <c r="H113" s="11"/>
      <c r="I113" s="11"/>
      <c r="K113" s="253" t="s">
        <v>65</v>
      </c>
      <c r="L113" s="505" t="s">
        <v>200</v>
      </c>
      <c r="M113" s="254">
        <v>27</v>
      </c>
      <c r="N113" s="255">
        <v>6</v>
      </c>
      <c r="O113" s="256">
        <v>7</v>
      </c>
      <c r="P113" s="257">
        <v>14</v>
      </c>
      <c r="Q113" s="254">
        <v>45</v>
      </c>
      <c r="R113" s="258" t="s">
        <v>14</v>
      </c>
      <c r="S113" s="259">
        <v>60</v>
      </c>
      <c r="T113" s="260">
        <f>Q113-S113</f>
        <v>-15</v>
      </c>
      <c r="U113" s="261">
        <f>N113*3+O113</f>
        <v>25</v>
      </c>
    </row>
    <row r="114" spans="1:21" x14ac:dyDescent="0.25">
      <c r="A114" s="1"/>
      <c r="B114" s="3"/>
      <c r="C114" s="11"/>
      <c r="D114" s="195" t="s">
        <v>299</v>
      </c>
      <c r="E114" s="195"/>
      <c r="F114" s="196">
        <v>46145</v>
      </c>
      <c r="G114" s="11"/>
      <c r="H114" s="11"/>
      <c r="I114" s="11"/>
      <c r="K114" s="203" t="s">
        <v>71</v>
      </c>
      <c r="L114" s="95" t="s">
        <v>202</v>
      </c>
      <c r="M114" s="24">
        <v>27</v>
      </c>
      <c r="N114" s="29">
        <v>5</v>
      </c>
      <c r="O114" s="30">
        <v>9</v>
      </c>
      <c r="P114" s="31">
        <v>13</v>
      </c>
      <c r="Q114" s="24">
        <v>42</v>
      </c>
      <c r="R114" s="25" t="s">
        <v>14</v>
      </c>
      <c r="S114" s="26">
        <v>64</v>
      </c>
      <c r="T114" s="32">
        <f>Q114-S114</f>
        <v>-22</v>
      </c>
      <c r="U114" s="89">
        <f>N114*3+O114</f>
        <v>24</v>
      </c>
    </row>
    <row r="115" spans="1:21" x14ac:dyDescent="0.25">
      <c r="A115" s="62"/>
      <c r="B115" s="74"/>
      <c r="C115" s="76">
        <v>0.625</v>
      </c>
      <c r="D115" s="83" t="s">
        <v>19</v>
      </c>
      <c r="E115" s="83" t="s">
        <v>13</v>
      </c>
      <c r="F115" s="83" t="s">
        <v>151</v>
      </c>
      <c r="G115" s="83"/>
      <c r="H115" s="83" t="s">
        <v>14</v>
      </c>
      <c r="I115" s="83"/>
      <c r="K115" s="203" t="s">
        <v>66</v>
      </c>
      <c r="L115" s="95" t="s">
        <v>151</v>
      </c>
      <c r="M115" s="187">
        <v>27</v>
      </c>
      <c r="N115" s="199">
        <v>5</v>
      </c>
      <c r="O115" s="200">
        <v>4</v>
      </c>
      <c r="P115" s="201">
        <v>18</v>
      </c>
      <c r="Q115" s="187">
        <v>29</v>
      </c>
      <c r="R115" s="188" t="s">
        <v>14</v>
      </c>
      <c r="S115" s="189">
        <v>74</v>
      </c>
      <c r="T115" s="197">
        <f>Q115-S115</f>
        <v>-45</v>
      </c>
      <c r="U115" s="89">
        <f>N115*3+O115</f>
        <v>19</v>
      </c>
    </row>
    <row r="116" spans="1:21" x14ac:dyDescent="0.25">
      <c r="A116" s="62"/>
      <c r="B116" s="74"/>
      <c r="C116" s="76">
        <v>0.625</v>
      </c>
      <c r="D116" s="101" t="s">
        <v>84</v>
      </c>
      <c r="E116" s="83" t="s">
        <v>13</v>
      </c>
      <c r="F116" s="83" t="s">
        <v>154</v>
      </c>
      <c r="G116" s="83"/>
      <c r="H116" s="83" t="s">
        <v>14</v>
      </c>
      <c r="I116" s="83"/>
      <c r="K116" s="203" t="s">
        <v>67</v>
      </c>
      <c r="L116" s="301" t="s">
        <v>205</v>
      </c>
      <c r="M116" s="24">
        <v>28</v>
      </c>
      <c r="N116" s="29">
        <v>5</v>
      </c>
      <c r="O116" s="30">
        <v>2</v>
      </c>
      <c r="P116" s="31">
        <v>21</v>
      </c>
      <c r="Q116" s="24">
        <v>26</v>
      </c>
      <c r="R116" s="25" t="s">
        <v>14</v>
      </c>
      <c r="S116" s="26">
        <v>73</v>
      </c>
      <c r="T116" s="32">
        <f>Q116-S116</f>
        <v>-47</v>
      </c>
      <c r="U116" s="89">
        <f>N116*3+O116</f>
        <v>17</v>
      </c>
    </row>
    <row r="117" spans="1:21" ht="13.5" thickBot="1" x14ac:dyDescent="0.3">
      <c r="A117" s="62"/>
      <c r="B117" s="74"/>
      <c r="C117" s="76">
        <v>0.625</v>
      </c>
      <c r="D117" s="83" t="s">
        <v>120</v>
      </c>
      <c r="E117" s="83" t="s">
        <v>13</v>
      </c>
      <c r="F117" s="83" t="s">
        <v>203</v>
      </c>
      <c r="G117" s="83"/>
      <c r="H117" s="83" t="s">
        <v>14</v>
      </c>
      <c r="I117" s="83"/>
      <c r="K117" s="203" t="s">
        <v>68</v>
      </c>
      <c r="L117" s="95" t="s">
        <v>201</v>
      </c>
      <c r="M117" s="24">
        <v>28</v>
      </c>
      <c r="N117" s="29">
        <v>5</v>
      </c>
      <c r="O117" s="30">
        <v>5</v>
      </c>
      <c r="P117" s="31">
        <v>18</v>
      </c>
      <c r="Q117" s="24">
        <v>31</v>
      </c>
      <c r="R117" s="25" t="s">
        <v>14</v>
      </c>
      <c r="S117" s="26">
        <v>64</v>
      </c>
      <c r="T117" s="32">
        <f>Q117-S117</f>
        <v>-33</v>
      </c>
      <c r="U117" s="300">
        <f>N117*3+O117-6</f>
        <v>14</v>
      </c>
    </row>
    <row r="118" spans="1:21" ht="13.5" thickBot="1" x14ac:dyDescent="0.3">
      <c r="A118" s="62"/>
      <c r="B118" s="74"/>
      <c r="C118" s="76">
        <v>0.63541666666666663</v>
      </c>
      <c r="D118" s="83" t="s">
        <v>205</v>
      </c>
      <c r="E118" s="83" t="s">
        <v>13</v>
      </c>
      <c r="F118" s="83" t="s">
        <v>115</v>
      </c>
      <c r="G118" s="83"/>
      <c r="H118" s="83" t="s">
        <v>14</v>
      </c>
      <c r="I118" s="83"/>
      <c r="K118" s="33"/>
      <c r="L118" s="33" t="s">
        <v>74</v>
      </c>
      <c r="M118" s="150">
        <f>SUM(M100:M117)</f>
        <v>464</v>
      </c>
      <c r="N118" s="35">
        <f>SUM(N100:N117)</f>
        <v>184</v>
      </c>
      <c r="O118" s="36">
        <f>SUM(O100:O117)</f>
        <v>96</v>
      </c>
      <c r="P118" s="34">
        <f>SUM(P100:P117)</f>
        <v>184</v>
      </c>
      <c r="Q118" s="148">
        <f>SUM(Q100:Q117)</f>
        <v>847</v>
      </c>
      <c r="R118" s="149" t="s">
        <v>14</v>
      </c>
      <c r="S118" s="150">
        <f>SUM(S100:S117)</f>
        <v>847</v>
      </c>
      <c r="T118" s="33">
        <f>SUM(T100:T117)</f>
        <v>0</v>
      </c>
      <c r="U118" s="151">
        <f>SUM(U100:U117)</f>
        <v>641</v>
      </c>
    </row>
    <row r="119" spans="1:21" ht="13.5" thickBot="1" x14ac:dyDescent="0.3">
      <c r="A119" s="62"/>
      <c r="B119" s="74"/>
      <c r="C119" s="76">
        <v>0.63541666666666663</v>
      </c>
      <c r="D119" s="83" t="s">
        <v>201</v>
      </c>
      <c r="E119" s="83" t="s">
        <v>13</v>
      </c>
      <c r="F119" s="83" t="s">
        <v>199</v>
      </c>
      <c r="G119" s="83"/>
      <c r="H119" s="83" t="s">
        <v>14</v>
      </c>
      <c r="I119" s="83"/>
      <c r="K119" s="11"/>
      <c r="L119" s="11"/>
      <c r="M119" s="11"/>
      <c r="N119" s="11"/>
      <c r="O119" s="11"/>
      <c r="P119" s="11"/>
      <c r="Q119" s="11"/>
      <c r="R119" s="11"/>
      <c r="S119" s="11"/>
      <c r="T119" s="11"/>
      <c r="U119" s="11"/>
    </row>
    <row r="120" spans="1:21" ht="12.75" customHeight="1" x14ac:dyDescent="0.25">
      <c r="A120" s="62"/>
      <c r="B120" s="74"/>
      <c r="C120" s="76">
        <v>0.64583333333333337</v>
      </c>
      <c r="D120" s="101" t="s">
        <v>20</v>
      </c>
      <c r="E120" s="83" t="s">
        <v>13</v>
      </c>
      <c r="F120" s="83" t="s">
        <v>170</v>
      </c>
      <c r="G120" s="83"/>
      <c r="H120" s="83" t="s">
        <v>14</v>
      </c>
      <c r="I120" s="83"/>
      <c r="K120" s="462" t="s">
        <v>323</v>
      </c>
      <c r="L120" s="463"/>
      <c r="M120" s="463"/>
      <c r="N120" s="463"/>
      <c r="O120" s="463"/>
      <c r="P120" s="463"/>
      <c r="Q120" s="463"/>
      <c r="R120" s="463"/>
      <c r="S120" s="463"/>
      <c r="T120" s="463"/>
      <c r="U120" s="464"/>
    </row>
    <row r="121" spans="1:21" x14ac:dyDescent="0.25">
      <c r="A121" s="62"/>
      <c r="B121" s="74"/>
      <c r="C121" s="76">
        <v>0.64583333333333337</v>
      </c>
      <c r="D121" s="83" t="s">
        <v>21</v>
      </c>
      <c r="E121" s="83" t="s">
        <v>13</v>
      </c>
      <c r="F121" s="83" t="s">
        <v>202</v>
      </c>
      <c r="G121" s="83"/>
      <c r="H121" s="83" t="s">
        <v>14</v>
      </c>
      <c r="I121" s="83"/>
      <c r="K121" s="465"/>
      <c r="L121" s="466"/>
      <c r="M121" s="466"/>
      <c r="N121" s="466"/>
      <c r="O121" s="466"/>
      <c r="P121" s="466"/>
      <c r="Q121" s="466"/>
      <c r="R121" s="466"/>
      <c r="S121" s="466"/>
      <c r="T121" s="466"/>
      <c r="U121" s="467"/>
    </row>
    <row r="122" spans="1:21" x14ac:dyDescent="0.25">
      <c r="A122" s="16">
        <v>46155</v>
      </c>
      <c r="B122" s="74" t="s">
        <v>287</v>
      </c>
      <c r="C122" s="76">
        <v>0.83333333333333337</v>
      </c>
      <c r="D122" s="83" t="s">
        <v>152</v>
      </c>
      <c r="E122" s="83" t="s">
        <v>13</v>
      </c>
      <c r="F122" s="101" t="s">
        <v>200</v>
      </c>
      <c r="G122" s="83"/>
      <c r="H122" s="83" t="s">
        <v>14</v>
      </c>
      <c r="I122" s="83"/>
      <c r="K122" s="465"/>
      <c r="L122" s="466"/>
      <c r="M122" s="466"/>
      <c r="N122" s="466"/>
      <c r="O122" s="466"/>
      <c r="P122" s="466"/>
      <c r="Q122" s="466"/>
      <c r="R122" s="466"/>
      <c r="S122" s="466"/>
      <c r="T122" s="466"/>
      <c r="U122" s="467"/>
    </row>
    <row r="123" spans="1:21" x14ac:dyDescent="0.25">
      <c r="A123" s="1"/>
      <c r="B123" s="3"/>
      <c r="C123" s="11"/>
      <c r="D123" s="194" t="s">
        <v>121</v>
      </c>
      <c r="E123" s="194"/>
      <c r="F123" s="27" t="s">
        <v>204</v>
      </c>
      <c r="G123" s="11"/>
      <c r="H123" s="11"/>
      <c r="I123" s="11"/>
      <c r="K123" s="465"/>
      <c r="L123" s="466"/>
      <c r="M123" s="466"/>
      <c r="N123" s="466"/>
      <c r="O123" s="466"/>
      <c r="P123" s="466"/>
      <c r="Q123" s="466"/>
      <c r="R123" s="466"/>
      <c r="S123" s="466"/>
      <c r="T123" s="466"/>
      <c r="U123" s="467"/>
    </row>
    <row r="124" spans="1:21" x14ac:dyDescent="0.25">
      <c r="A124" s="22"/>
      <c r="B124" s="22"/>
      <c r="C124" s="10"/>
      <c r="D124" s="11"/>
      <c r="E124" s="11"/>
      <c r="F124" s="11"/>
      <c r="G124" s="11"/>
      <c r="H124" s="11"/>
      <c r="I124" s="11"/>
      <c r="K124" s="465"/>
      <c r="L124" s="466"/>
      <c r="M124" s="466"/>
      <c r="N124" s="466"/>
      <c r="O124" s="466"/>
      <c r="P124" s="466"/>
      <c r="Q124" s="466"/>
      <c r="R124" s="466"/>
      <c r="S124" s="466"/>
      <c r="T124" s="466"/>
      <c r="U124" s="467"/>
    </row>
    <row r="125" spans="1:21" x14ac:dyDescent="0.25">
      <c r="A125" s="22"/>
      <c r="B125" s="22"/>
      <c r="C125" s="10"/>
      <c r="D125" s="11"/>
      <c r="E125" s="11"/>
      <c r="F125" s="11"/>
      <c r="G125" s="11"/>
      <c r="H125" s="11"/>
      <c r="I125" s="11"/>
      <c r="K125" s="465"/>
      <c r="L125" s="466"/>
      <c r="M125" s="466"/>
      <c r="N125" s="466"/>
      <c r="O125" s="466"/>
      <c r="P125" s="466"/>
      <c r="Q125" s="466"/>
      <c r="R125" s="466"/>
      <c r="S125" s="466"/>
      <c r="T125" s="466"/>
      <c r="U125" s="467"/>
    </row>
    <row r="126" spans="1:21" x14ac:dyDescent="0.25">
      <c r="A126" s="22"/>
      <c r="B126" s="22"/>
      <c r="C126" s="10"/>
      <c r="D126" s="11"/>
      <c r="E126" s="11"/>
      <c r="F126" s="11"/>
      <c r="G126" s="11"/>
      <c r="H126" s="11"/>
      <c r="I126" s="11"/>
      <c r="K126" s="465"/>
      <c r="L126" s="466"/>
      <c r="M126" s="466"/>
      <c r="N126" s="466"/>
      <c r="O126" s="466"/>
      <c r="P126" s="466"/>
      <c r="Q126" s="466"/>
      <c r="R126" s="466"/>
      <c r="S126" s="466"/>
      <c r="T126" s="466"/>
      <c r="U126" s="467"/>
    </row>
    <row r="127" spans="1:21" x14ac:dyDescent="0.25">
      <c r="A127" s="22"/>
      <c r="B127" s="22"/>
      <c r="C127" s="10"/>
      <c r="D127" s="11"/>
      <c r="E127" s="11"/>
      <c r="F127" s="11"/>
      <c r="G127" s="11"/>
      <c r="H127" s="11"/>
      <c r="I127" s="11"/>
      <c r="K127" s="465"/>
      <c r="L127" s="466"/>
      <c r="M127" s="466"/>
      <c r="N127" s="466"/>
      <c r="O127" s="466"/>
      <c r="P127" s="466"/>
      <c r="Q127" s="466"/>
      <c r="R127" s="466"/>
      <c r="S127" s="466"/>
      <c r="T127" s="466"/>
      <c r="U127" s="467"/>
    </row>
    <row r="128" spans="1:21" x14ac:dyDescent="0.25">
      <c r="A128" s="22"/>
      <c r="B128" s="22"/>
      <c r="C128" s="10"/>
      <c r="D128" s="11"/>
      <c r="E128" s="11"/>
      <c r="F128" s="11"/>
      <c r="G128" s="11"/>
      <c r="H128" s="11"/>
      <c r="I128" s="11"/>
      <c r="K128" s="465"/>
      <c r="L128" s="466"/>
      <c r="M128" s="466"/>
      <c r="N128" s="466"/>
      <c r="O128" s="466"/>
      <c r="P128" s="466"/>
      <c r="Q128" s="466"/>
      <c r="R128" s="466"/>
      <c r="S128" s="466"/>
      <c r="T128" s="466"/>
      <c r="U128" s="467"/>
    </row>
    <row r="129" spans="1:22" ht="13.5" thickBot="1" x14ac:dyDescent="0.3">
      <c r="A129" s="22"/>
      <c r="B129" s="22"/>
      <c r="C129" s="10"/>
      <c r="D129" s="11"/>
      <c r="E129" s="11"/>
      <c r="F129" s="11"/>
      <c r="G129" s="11"/>
      <c r="H129" s="11"/>
      <c r="I129" s="11"/>
      <c r="K129" s="468"/>
      <c r="L129" s="469"/>
      <c r="M129" s="469"/>
      <c r="N129" s="469"/>
      <c r="O129" s="469"/>
      <c r="P129" s="469"/>
      <c r="Q129" s="469"/>
      <c r="R129" s="469"/>
      <c r="S129" s="469"/>
      <c r="T129" s="469"/>
      <c r="U129" s="470"/>
    </row>
    <row r="130" spans="1:22" ht="13.5" thickBot="1" x14ac:dyDescent="0.3">
      <c r="A130" s="22"/>
      <c r="B130" s="22"/>
      <c r="C130" s="10"/>
      <c r="D130" s="11"/>
      <c r="E130" s="11"/>
      <c r="F130" s="11"/>
      <c r="G130" s="11"/>
      <c r="H130" s="11"/>
      <c r="I130" s="11"/>
      <c r="K130" s="427"/>
      <c r="L130" s="427"/>
      <c r="M130" s="427"/>
      <c r="N130" s="427"/>
      <c r="O130" s="427"/>
      <c r="P130" s="427"/>
      <c r="Q130" s="427"/>
      <c r="R130" s="427"/>
      <c r="S130" s="427"/>
      <c r="T130" s="427"/>
      <c r="U130" s="427"/>
    </row>
    <row r="131" spans="1:22" ht="13.5" thickBot="1" x14ac:dyDescent="0.3">
      <c r="A131" s="22"/>
      <c r="B131" s="22"/>
      <c r="C131" s="10"/>
      <c r="D131" s="471" t="s">
        <v>88</v>
      </c>
      <c r="E131" s="472"/>
      <c r="F131" s="473"/>
      <c r="G131" s="11"/>
      <c r="H131" s="11"/>
      <c r="I131" s="11"/>
      <c r="K131" s="474" t="s">
        <v>324</v>
      </c>
      <c r="L131" s="475"/>
      <c r="M131" s="475"/>
      <c r="N131" s="475"/>
      <c r="O131" s="475"/>
      <c r="P131" s="475"/>
      <c r="Q131" s="475"/>
      <c r="R131" s="475"/>
      <c r="S131" s="475"/>
      <c r="T131" s="475"/>
      <c r="U131" s="476"/>
      <c r="V131" s="11"/>
    </row>
    <row r="132" spans="1:22" ht="13.5" thickBot="1" x14ac:dyDescent="0.25">
      <c r="A132" s="1"/>
      <c r="B132" s="3"/>
      <c r="C132" s="428"/>
      <c r="D132" s="317" t="s">
        <v>296</v>
      </c>
      <c r="E132" s="317"/>
      <c r="F132" s="318">
        <v>46138</v>
      </c>
      <c r="G132" s="319"/>
      <c r="H132" s="319"/>
      <c r="I132" s="319"/>
      <c r="K132" s="69" t="s">
        <v>75</v>
      </c>
      <c r="L132" s="69" t="s">
        <v>46</v>
      </c>
      <c r="M132" s="69" t="s">
        <v>47</v>
      </c>
      <c r="N132" s="70" t="s">
        <v>48</v>
      </c>
      <c r="O132" s="71" t="s">
        <v>49</v>
      </c>
      <c r="P132" s="72" t="s">
        <v>50</v>
      </c>
      <c r="Q132" s="502" t="s">
        <v>77</v>
      </c>
      <c r="R132" s="503"/>
      <c r="S132" s="504"/>
      <c r="T132" s="69" t="s">
        <v>51</v>
      </c>
      <c r="U132" s="69" t="s">
        <v>52</v>
      </c>
      <c r="V132" s="11"/>
    </row>
    <row r="133" spans="1:22" x14ac:dyDescent="0.2">
      <c r="A133" s="414">
        <v>46136</v>
      </c>
      <c r="B133" s="74" t="s">
        <v>117</v>
      </c>
      <c r="C133" s="320">
        <v>0.83333333333333337</v>
      </c>
      <c r="D133" s="321" t="s">
        <v>209</v>
      </c>
      <c r="E133" s="321" t="s">
        <v>13</v>
      </c>
      <c r="F133" s="321" t="s">
        <v>155</v>
      </c>
      <c r="G133" s="321">
        <v>4</v>
      </c>
      <c r="H133" s="321" t="s">
        <v>14</v>
      </c>
      <c r="I133" s="321">
        <v>1</v>
      </c>
      <c r="K133" s="78" t="s">
        <v>53</v>
      </c>
      <c r="L133" s="334" t="s">
        <v>208</v>
      </c>
      <c r="M133" s="180">
        <v>28</v>
      </c>
      <c r="N133" s="303">
        <v>26</v>
      </c>
      <c r="O133" s="304">
        <v>1</v>
      </c>
      <c r="P133" s="305">
        <v>1</v>
      </c>
      <c r="Q133" s="180">
        <v>91</v>
      </c>
      <c r="R133" s="190" t="s">
        <v>14</v>
      </c>
      <c r="S133" s="191">
        <v>27</v>
      </c>
      <c r="T133" s="204">
        <f>Q133-S133</f>
        <v>64</v>
      </c>
      <c r="U133" s="90">
        <f>N133*3+O133</f>
        <v>79</v>
      </c>
      <c r="V133" s="11"/>
    </row>
    <row r="134" spans="1:22" x14ac:dyDescent="0.2">
      <c r="A134" s="62"/>
      <c r="B134" s="74"/>
      <c r="C134" s="320">
        <v>0.625</v>
      </c>
      <c r="D134" s="322" t="s">
        <v>73</v>
      </c>
      <c r="E134" s="321" t="s">
        <v>13</v>
      </c>
      <c r="F134" s="321" t="s">
        <v>206</v>
      </c>
      <c r="G134" s="321">
        <v>2</v>
      </c>
      <c r="H134" s="321" t="s">
        <v>14</v>
      </c>
      <c r="I134" s="321">
        <v>5</v>
      </c>
      <c r="K134" s="75" t="s">
        <v>54</v>
      </c>
      <c r="L134" s="386" t="s">
        <v>24</v>
      </c>
      <c r="M134" s="38">
        <v>27</v>
      </c>
      <c r="N134" s="387">
        <v>16</v>
      </c>
      <c r="O134" s="388">
        <v>6</v>
      </c>
      <c r="P134" s="389">
        <v>5</v>
      </c>
      <c r="Q134" s="38">
        <v>56</v>
      </c>
      <c r="R134" s="39" t="s">
        <v>14</v>
      </c>
      <c r="S134" s="40">
        <v>31</v>
      </c>
      <c r="T134" s="390">
        <f>Q134-S134</f>
        <v>25</v>
      </c>
      <c r="U134" s="91">
        <f>N134*3+O134</f>
        <v>54</v>
      </c>
      <c r="V134" s="11"/>
    </row>
    <row r="135" spans="1:22" x14ac:dyDescent="0.2">
      <c r="A135" s="62"/>
      <c r="B135" s="74"/>
      <c r="C135" s="320">
        <v>0.625</v>
      </c>
      <c r="D135" s="322" t="s">
        <v>8</v>
      </c>
      <c r="E135" s="321" t="s">
        <v>13</v>
      </c>
      <c r="F135" s="321" t="s">
        <v>79</v>
      </c>
      <c r="G135" s="321">
        <v>1</v>
      </c>
      <c r="H135" s="321" t="s">
        <v>14</v>
      </c>
      <c r="I135" s="321">
        <v>2</v>
      </c>
      <c r="K135" s="41" t="s">
        <v>55</v>
      </c>
      <c r="L135" s="198" t="s">
        <v>23</v>
      </c>
      <c r="M135" s="125">
        <v>28</v>
      </c>
      <c r="N135" s="205">
        <v>16</v>
      </c>
      <c r="O135" s="206">
        <v>5</v>
      </c>
      <c r="P135" s="207">
        <v>7</v>
      </c>
      <c r="Q135" s="125">
        <v>79</v>
      </c>
      <c r="R135" s="126" t="s">
        <v>14</v>
      </c>
      <c r="S135" s="127">
        <v>50</v>
      </c>
      <c r="T135" s="208">
        <f>Q135-S135</f>
        <v>29</v>
      </c>
      <c r="U135" s="92">
        <f>N135*3+O135</f>
        <v>53</v>
      </c>
      <c r="V135" s="11"/>
    </row>
    <row r="136" spans="1:22" x14ac:dyDescent="0.2">
      <c r="A136" s="62"/>
      <c r="B136" s="74"/>
      <c r="C136" s="320">
        <v>0.625</v>
      </c>
      <c r="D136" s="321" t="s">
        <v>210</v>
      </c>
      <c r="E136" s="321" t="s">
        <v>13</v>
      </c>
      <c r="F136" s="322" t="s">
        <v>45</v>
      </c>
      <c r="G136" s="321">
        <v>0</v>
      </c>
      <c r="H136" s="321" t="s">
        <v>14</v>
      </c>
      <c r="I136" s="321">
        <v>2</v>
      </c>
      <c r="K136" s="41" t="s">
        <v>56</v>
      </c>
      <c r="L136" s="422" t="s">
        <v>113</v>
      </c>
      <c r="M136" s="57">
        <v>27</v>
      </c>
      <c r="N136" s="423">
        <v>15</v>
      </c>
      <c r="O136" s="424">
        <v>5</v>
      </c>
      <c r="P136" s="425">
        <v>7</v>
      </c>
      <c r="Q136" s="369">
        <v>72</v>
      </c>
      <c r="R136" s="370" t="s">
        <v>14</v>
      </c>
      <c r="S136" s="371">
        <v>45</v>
      </c>
      <c r="T136" s="382">
        <f>Q136-S136</f>
        <v>27</v>
      </c>
      <c r="U136" s="92">
        <f>N136*3+O136</f>
        <v>50</v>
      </c>
      <c r="V136" s="11"/>
    </row>
    <row r="137" spans="1:22" x14ac:dyDescent="0.2">
      <c r="A137" s="62"/>
      <c r="B137" s="74"/>
      <c r="C137" s="320">
        <v>0.625</v>
      </c>
      <c r="D137" s="322" t="s">
        <v>24</v>
      </c>
      <c r="E137" s="321" t="s">
        <v>13</v>
      </c>
      <c r="F137" s="321" t="s">
        <v>22</v>
      </c>
      <c r="G137" s="321">
        <v>0</v>
      </c>
      <c r="H137" s="321" t="s">
        <v>14</v>
      </c>
      <c r="I137" s="321">
        <v>1</v>
      </c>
      <c r="K137" s="41" t="s">
        <v>57</v>
      </c>
      <c r="L137" s="123" t="s">
        <v>206</v>
      </c>
      <c r="M137" s="57">
        <v>28</v>
      </c>
      <c r="N137" s="214">
        <v>15</v>
      </c>
      <c r="O137" s="215">
        <v>5</v>
      </c>
      <c r="P137" s="216">
        <v>8</v>
      </c>
      <c r="Q137" s="57">
        <v>81</v>
      </c>
      <c r="R137" s="58" t="s">
        <v>14</v>
      </c>
      <c r="S137" s="59">
        <v>37</v>
      </c>
      <c r="T137" s="208">
        <f>Q137-S137</f>
        <v>44</v>
      </c>
      <c r="U137" s="341">
        <f>N137*3+O137-1</f>
        <v>49</v>
      </c>
      <c r="V137" s="1"/>
    </row>
    <row r="138" spans="1:22" x14ac:dyDescent="0.2">
      <c r="A138" s="62"/>
      <c r="B138" s="74"/>
      <c r="C138" s="320">
        <v>0.64583333333333337</v>
      </c>
      <c r="D138" s="322" t="s">
        <v>23</v>
      </c>
      <c r="E138" s="321" t="s">
        <v>13</v>
      </c>
      <c r="F138" s="322" t="s">
        <v>208</v>
      </c>
      <c r="G138" s="321">
        <v>2</v>
      </c>
      <c r="H138" s="321" t="s">
        <v>14</v>
      </c>
      <c r="I138" s="321">
        <v>5</v>
      </c>
      <c r="K138" s="41" t="s">
        <v>58</v>
      </c>
      <c r="L138" s="61" t="s">
        <v>22</v>
      </c>
      <c r="M138" s="43">
        <v>28</v>
      </c>
      <c r="N138" s="205">
        <v>14</v>
      </c>
      <c r="O138" s="206">
        <v>6</v>
      </c>
      <c r="P138" s="207">
        <v>8</v>
      </c>
      <c r="Q138" s="43">
        <v>58</v>
      </c>
      <c r="R138" s="47" t="s">
        <v>14</v>
      </c>
      <c r="S138" s="48">
        <v>47</v>
      </c>
      <c r="T138" s="208">
        <f>Q138-S138</f>
        <v>11</v>
      </c>
      <c r="U138" s="92">
        <f>N138*3+O138</f>
        <v>48</v>
      </c>
      <c r="V138" s="1"/>
    </row>
    <row r="139" spans="1:22" x14ac:dyDescent="0.2">
      <c r="A139" s="62"/>
      <c r="B139" s="74"/>
      <c r="C139" s="320">
        <v>0.64583333333333337</v>
      </c>
      <c r="D139" s="321" t="s">
        <v>212</v>
      </c>
      <c r="E139" s="321" t="s">
        <v>13</v>
      </c>
      <c r="F139" s="321" t="s">
        <v>207</v>
      </c>
      <c r="G139" s="321">
        <v>3</v>
      </c>
      <c r="H139" s="321" t="s">
        <v>14</v>
      </c>
      <c r="I139" s="321">
        <v>0</v>
      </c>
      <c r="K139" s="41" t="s">
        <v>59</v>
      </c>
      <c r="L139" s="61" t="s">
        <v>85</v>
      </c>
      <c r="M139" s="43">
        <v>27</v>
      </c>
      <c r="N139" s="205">
        <v>14</v>
      </c>
      <c r="O139" s="206">
        <v>5</v>
      </c>
      <c r="P139" s="207">
        <v>8</v>
      </c>
      <c r="Q139" s="43">
        <v>52</v>
      </c>
      <c r="R139" s="47" t="s">
        <v>14</v>
      </c>
      <c r="S139" s="48">
        <v>45</v>
      </c>
      <c r="T139" s="209">
        <f>Q139-S139</f>
        <v>7</v>
      </c>
      <c r="U139" s="92">
        <f>N139*3+O139</f>
        <v>47</v>
      </c>
      <c r="V139" s="1"/>
    </row>
    <row r="140" spans="1:22" x14ac:dyDescent="0.2">
      <c r="A140" s="62"/>
      <c r="B140" s="74"/>
      <c r="C140" s="320">
        <v>0.64583333333333337</v>
      </c>
      <c r="D140" s="322" t="s">
        <v>211</v>
      </c>
      <c r="E140" s="321" t="s">
        <v>13</v>
      </c>
      <c r="F140" s="321" t="s">
        <v>85</v>
      </c>
      <c r="G140" s="321">
        <v>0</v>
      </c>
      <c r="H140" s="321" t="s">
        <v>14</v>
      </c>
      <c r="I140" s="321">
        <v>1</v>
      </c>
      <c r="K140" s="41" t="s">
        <v>60</v>
      </c>
      <c r="L140" s="61" t="s">
        <v>79</v>
      </c>
      <c r="M140" s="43">
        <v>27</v>
      </c>
      <c r="N140" s="205">
        <v>13</v>
      </c>
      <c r="O140" s="206">
        <v>6</v>
      </c>
      <c r="P140" s="207">
        <v>8</v>
      </c>
      <c r="Q140" s="43">
        <v>63</v>
      </c>
      <c r="R140" s="47" t="s">
        <v>14</v>
      </c>
      <c r="S140" s="48">
        <v>42</v>
      </c>
      <c r="T140" s="209">
        <f>Q140-S140</f>
        <v>21</v>
      </c>
      <c r="U140" s="92">
        <f>N140*3+O140</f>
        <v>45</v>
      </c>
      <c r="V140" s="1"/>
    </row>
    <row r="141" spans="1:22" x14ac:dyDescent="0.2">
      <c r="A141" s="1"/>
      <c r="B141" s="3"/>
      <c r="C141" s="319"/>
      <c r="D141" s="322" t="s">
        <v>113</v>
      </c>
      <c r="E141" s="321"/>
      <c r="F141" s="323" t="s">
        <v>204</v>
      </c>
      <c r="G141" s="319"/>
      <c r="H141" s="319"/>
      <c r="I141" s="319"/>
      <c r="K141" s="41" t="s">
        <v>61</v>
      </c>
      <c r="L141" s="61" t="s">
        <v>210</v>
      </c>
      <c r="M141" s="125">
        <v>27</v>
      </c>
      <c r="N141" s="205">
        <v>11</v>
      </c>
      <c r="O141" s="206">
        <v>4</v>
      </c>
      <c r="P141" s="207">
        <v>12</v>
      </c>
      <c r="Q141" s="125">
        <v>58</v>
      </c>
      <c r="R141" s="126" t="s">
        <v>14</v>
      </c>
      <c r="S141" s="127">
        <v>44</v>
      </c>
      <c r="T141" s="209">
        <f>Q141-S141</f>
        <v>14</v>
      </c>
      <c r="U141" s="92">
        <f>N141*3+O141</f>
        <v>37</v>
      </c>
      <c r="V141" s="1"/>
    </row>
    <row r="142" spans="1:22" x14ac:dyDescent="0.2">
      <c r="A142" s="1"/>
      <c r="B142" s="3"/>
      <c r="C142" s="319"/>
      <c r="D142" s="319"/>
      <c r="E142" s="319"/>
      <c r="F142" s="319"/>
      <c r="G142" s="319"/>
      <c r="H142" s="319"/>
      <c r="I142" s="319"/>
      <c r="K142" s="41" t="s">
        <v>62</v>
      </c>
      <c r="L142" s="198" t="s">
        <v>73</v>
      </c>
      <c r="M142" s="43">
        <v>28</v>
      </c>
      <c r="N142" s="205">
        <v>9</v>
      </c>
      <c r="O142" s="206">
        <v>4</v>
      </c>
      <c r="P142" s="207">
        <v>15</v>
      </c>
      <c r="Q142" s="43">
        <v>61</v>
      </c>
      <c r="R142" s="47" t="s">
        <v>14</v>
      </c>
      <c r="S142" s="48">
        <v>78</v>
      </c>
      <c r="T142" s="209">
        <f>Q142-S142</f>
        <v>-17</v>
      </c>
      <c r="U142" s="92">
        <f>N142*3+O142</f>
        <v>31</v>
      </c>
      <c r="V142" s="11"/>
    </row>
    <row r="143" spans="1:22" x14ac:dyDescent="0.2">
      <c r="A143" s="1"/>
      <c r="B143" s="3"/>
      <c r="C143" s="428"/>
      <c r="D143" s="317" t="s">
        <v>299</v>
      </c>
      <c r="E143" s="317"/>
      <c r="F143" s="318">
        <v>46145</v>
      </c>
      <c r="G143" s="319"/>
      <c r="H143" s="319"/>
      <c r="I143" s="319"/>
      <c r="K143" s="41" t="s">
        <v>62</v>
      </c>
      <c r="L143" s="198" t="s">
        <v>45</v>
      </c>
      <c r="M143" s="43">
        <v>27</v>
      </c>
      <c r="N143" s="205">
        <v>9</v>
      </c>
      <c r="O143" s="206">
        <v>4</v>
      </c>
      <c r="P143" s="207">
        <v>14</v>
      </c>
      <c r="Q143" s="43">
        <v>49</v>
      </c>
      <c r="R143" s="47" t="s">
        <v>14</v>
      </c>
      <c r="S143" s="48">
        <v>62</v>
      </c>
      <c r="T143" s="209">
        <f>Q143-S143</f>
        <v>-13</v>
      </c>
      <c r="U143" s="92">
        <f>N143*3+O143</f>
        <v>31</v>
      </c>
      <c r="V143" s="11"/>
    </row>
    <row r="144" spans="1:22" x14ac:dyDescent="0.2">
      <c r="A144" s="16">
        <v>46142</v>
      </c>
      <c r="B144" s="74" t="s">
        <v>297</v>
      </c>
      <c r="C144" s="320">
        <v>0.84375</v>
      </c>
      <c r="D144" s="321" t="s">
        <v>85</v>
      </c>
      <c r="E144" s="321" t="s">
        <v>13</v>
      </c>
      <c r="F144" s="321" t="s">
        <v>209</v>
      </c>
      <c r="G144" s="321"/>
      <c r="H144" s="321" t="s">
        <v>14</v>
      </c>
      <c r="I144" s="321"/>
      <c r="K144" s="41" t="s">
        <v>64</v>
      </c>
      <c r="L144" s="61" t="s">
        <v>209</v>
      </c>
      <c r="M144" s="43">
        <v>27</v>
      </c>
      <c r="N144" s="205">
        <v>9</v>
      </c>
      <c r="O144" s="206">
        <v>3</v>
      </c>
      <c r="P144" s="207">
        <v>15</v>
      </c>
      <c r="Q144" s="43">
        <v>46</v>
      </c>
      <c r="R144" s="47" t="s">
        <v>14</v>
      </c>
      <c r="S144" s="48">
        <v>66</v>
      </c>
      <c r="T144" s="507">
        <f>Q144-S144</f>
        <v>-20</v>
      </c>
      <c r="U144" s="92">
        <f>N144*3+O144</f>
        <v>30</v>
      </c>
      <c r="V144" s="11"/>
    </row>
    <row r="145" spans="1:22" x14ac:dyDescent="0.2">
      <c r="A145" s="414">
        <v>46144</v>
      </c>
      <c r="B145" s="74" t="s">
        <v>275</v>
      </c>
      <c r="C145" s="320">
        <v>0.77083333333333337</v>
      </c>
      <c r="D145" s="321" t="s">
        <v>155</v>
      </c>
      <c r="E145" s="321" t="s">
        <v>13</v>
      </c>
      <c r="F145" s="321" t="s">
        <v>210</v>
      </c>
      <c r="G145" s="321"/>
      <c r="H145" s="321" t="s">
        <v>14</v>
      </c>
      <c r="I145" s="321"/>
      <c r="K145" s="41" t="s">
        <v>65</v>
      </c>
      <c r="L145" s="198" t="s">
        <v>8</v>
      </c>
      <c r="M145" s="43">
        <v>27</v>
      </c>
      <c r="N145" s="205">
        <v>8</v>
      </c>
      <c r="O145" s="206">
        <v>5</v>
      </c>
      <c r="P145" s="207">
        <v>14</v>
      </c>
      <c r="Q145" s="43">
        <v>73</v>
      </c>
      <c r="R145" s="47" t="s">
        <v>14</v>
      </c>
      <c r="S145" s="48">
        <v>88</v>
      </c>
      <c r="T145" s="209">
        <f>Q145-S145</f>
        <v>-15</v>
      </c>
      <c r="U145" s="92">
        <f>N145*3+O145</f>
        <v>29</v>
      </c>
      <c r="V145" s="11"/>
    </row>
    <row r="146" spans="1:22" x14ac:dyDescent="0.2">
      <c r="A146" s="62"/>
      <c r="B146" s="74"/>
      <c r="C146" s="320">
        <v>0.625</v>
      </c>
      <c r="D146" s="321" t="s">
        <v>207</v>
      </c>
      <c r="E146" s="321" t="s">
        <v>13</v>
      </c>
      <c r="F146" s="322" t="s">
        <v>8</v>
      </c>
      <c r="G146" s="321"/>
      <c r="H146" s="321"/>
      <c r="I146" s="321"/>
      <c r="K146" s="508" t="s">
        <v>71</v>
      </c>
      <c r="L146" s="509" t="s">
        <v>212</v>
      </c>
      <c r="M146" s="510">
        <v>27</v>
      </c>
      <c r="N146" s="511">
        <v>4</v>
      </c>
      <c r="O146" s="512">
        <v>5</v>
      </c>
      <c r="P146" s="513">
        <v>18</v>
      </c>
      <c r="Q146" s="510">
        <v>25</v>
      </c>
      <c r="R146" s="514" t="s">
        <v>14</v>
      </c>
      <c r="S146" s="515">
        <v>64</v>
      </c>
      <c r="T146" s="516">
        <f>Q146-S146</f>
        <v>-39</v>
      </c>
      <c r="U146" s="517">
        <f>N146*3+O146</f>
        <v>17</v>
      </c>
      <c r="V146" s="11"/>
    </row>
    <row r="147" spans="1:22" x14ac:dyDescent="0.2">
      <c r="A147" s="62"/>
      <c r="B147" s="74"/>
      <c r="C147" s="320">
        <v>0.625</v>
      </c>
      <c r="D147" s="321" t="s">
        <v>22</v>
      </c>
      <c r="E147" s="321" t="s">
        <v>13</v>
      </c>
      <c r="F147" s="322" t="s">
        <v>113</v>
      </c>
      <c r="G147" s="321"/>
      <c r="H147" s="321" t="s">
        <v>14</v>
      </c>
      <c r="I147" s="321"/>
      <c r="K147" s="23" t="s">
        <v>66</v>
      </c>
      <c r="L147" s="96" t="s">
        <v>155</v>
      </c>
      <c r="M147" s="289">
        <v>27</v>
      </c>
      <c r="N147" s="290">
        <v>3</v>
      </c>
      <c r="O147" s="291">
        <v>5</v>
      </c>
      <c r="P147" s="201">
        <v>19</v>
      </c>
      <c r="Q147" s="24">
        <v>26</v>
      </c>
      <c r="R147" s="25" t="s">
        <v>14</v>
      </c>
      <c r="S147" s="26">
        <v>76</v>
      </c>
      <c r="T147" s="197">
        <f>Q147-S147</f>
        <v>-50</v>
      </c>
      <c r="U147" s="89">
        <f>N147*3+O147</f>
        <v>14</v>
      </c>
      <c r="V147" s="11"/>
    </row>
    <row r="148" spans="1:22" x14ac:dyDescent="0.2">
      <c r="A148" s="62"/>
      <c r="B148" s="74"/>
      <c r="C148" s="320">
        <v>0.64583333333333337</v>
      </c>
      <c r="D148" s="321" t="s">
        <v>212</v>
      </c>
      <c r="E148" s="321" t="s">
        <v>13</v>
      </c>
      <c r="F148" s="322" t="s">
        <v>23</v>
      </c>
      <c r="G148" s="321"/>
      <c r="H148" s="321" t="s">
        <v>14</v>
      </c>
      <c r="I148" s="321"/>
      <c r="K148" s="23" t="s">
        <v>67</v>
      </c>
      <c r="L148" s="349" t="s">
        <v>211</v>
      </c>
      <c r="M148" s="24">
        <v>27</v>
      </c>
      <c r="N148" s="199">
        <v>10</v>
      </c>
      <c r="O148" s="200">
        <v>2</v>
      </c>
      <c r="P148" s="201">
        <v>15</v>
      </c>
      <c r="Q148" s="24">
        <v>38</v>
      </c>
      <c r="R148" s="25" t="s">
        <v>14</v>
      </c>
      <c r="S148" s="26">
        <v>59</v>
      </c>
      <c r="T148" s="197">
        <f>Q148-S148</f>
        <v>-21</v>
      </c>
      <c r="U148" s="300">
        <f>N148*3+O148-19</f>
        <v>13</v>
      </c>
      <c r="V148" s="11"/>
    </row>
    <row r="149" spans="1:22" ht="13.5" thickBot="1" x14ac:dyDescent="0.25">
      <c r="A149" s="62"/>
      <c r="B149" s="74"/>
      <c r="C149" s="320">
        <v>0.64583333333333337</v>
      </c>
      <c r="D149" s="321" t="s">
        <v>206</v>
      </c>
      <c r="E149" s="321" t="s">
        <v>13</v>
      </c>
      <c r="F149" s="322" t="s">
        <v>208</v>
      </c>
      <c r="G149" s="321"/>
      <c r="H149" s="321" t="s">
        <v>14</v>
      </c>
      <c r="I149" s="321"/>
      <c r="K149" s="23" t="s">
        <v>68</v>
      </c>
      <c r="L149" s="28" t="s">
        <v>207</v>
      </c>
      <c r="M149" s="24">
        <v>27</v>
      </c>
      <c r="N149" s="199">
        <v>4</v>
      </c>
      <c r="O149" s="200">
        <v>1</v>
      </c>
      <c r="P149" s="201">
        <v>22</v>
      </c>
      <c r="Q149" s="24">
        <v>25</v>
      </c>
      <c r="R149" s="25" t="s">
        <v>14</v>
      </c>
      <c r="S149" s="26">
        <v>92</v>
      </c>
      <c r="T149" s="197">
        <f>Q149-S149</f>
        <v>-67</v>
      </c>
      <c r="U149" s="124">
        <f>N149*3+O149</f>
        <v>13</v>
      </c>
      <c r="V149" s="11"/>
    </row>
    <row r="150" spans="1:22" ht="13.5" thickBot="1" x14ac:dyDescent="0.25">
      <c r="A150" s="62"/>
      <c r="B150" s="74"/>
      <c r="C150" s="320">
        <v>0.64583333333333337</v>
      </c>
      <c r="D150" s="322" t="s">
        <v>45</v>
      </c>
      <c r="E150" s="321" t="s">
        <v>13</v>
      </c>
      <c r="F150" s="322" t="s">
        <v>24</v>
      </c>
      <c r="G150" s="321"/>
      <c r="H150" s="321" t="s">
        <v>14</v>
      </c>
      <c r="I150" s="321"/>
      <c r="K150" s="33"/>
      <c r="L150" s="33" t="s">
        <v>74</v>
      </c>
      <c r="M150" s="150">
        <f>SUM(M131:M149)</f>
        <v>464</v>
      </c>
      <c r="N150" s="35">
        <f>SUM(N131:N149)</f>
        <v>196</v>
      </c>
      <c r="O150" s="36">
        <f>SUM(O131:O149)</f>
        <v>72</v>
      </c>
      <c r="P150" s="34">
        <f>SUM(P131:P149)</f>
        <v>196</v>
      </c>
      <c r="Q150" s="148">
        <f>SUM(Q131:Q149)</f>
        <v>953</v>
      </c>
      <c r="R150" s="149" t="s">
        <v>14</v>
      </c>
      <c r="S150" s="150">
        <f>SUM(S131:S149)</f>
        <v>953</v>
      </c>
      <c r="T150" s="33">
        <f>SUM(T131:T149)</f>
        <v>0</v>
      </c>
      <c r="U150" s="151">
        <f>SUM(U131:U149)</f>
        <v>640</v>
      </c>
      <c r="V150" s="1"/>
    </row>
    <row r="151" spans="1:22" ht="13.5" thickBot="1" x14ac:dyDescent="0.25">
      <c r="A151" s="62"/>
      <c r="B151" s="74"/>
      <c r="C151" s="320">
        <v>0.64583333333333337</v>
      </c>
      <c r="D151" s="321" t="s">
        <v>79</v>
      </c>
      <c r="E151" s="321" t="s">
        <v>13</v>
      </c>
      <c r="F151" s="322" t="s">
        <v>211</v>
      </c>
      <c r="G151" s="321"/>
      <c r="H151" s="321" t="s">
        <v>14</v>
      </c>
      <c r="I151" s="321"/>
      <c r="K151" s="11"/>
      <c r="L151" s="11"/>
      <c r="M151" s="11"/>
      <c r="N151" s="11"/>
      <c r="O151" s="11"/>
      <c r="P151" s="11"/>
      <c r="Q151" s="11"/>
      <c r="R151" s="11"/>
      <c r="S151" s="11"/>
      <c r="T151" s="11"/>
      <c r="U151" s="11"/>
      <c r="V151" s="1"/>
    </row>
    <row r="152" spans="1:22" ht="12.75" customHeight="1" x14ac:dyDescent="0.2">
      <c r="A152" s="1"/>
      <c r="B152" s="3"/>
      <c r="C152" s="428"/>
      <c r="D152" s="322" t="s">
        <v>73</v>
      </c>
      <c r="E152" s="321"/>
      <c r="F152" s="323" t="s">
        <v>204</v>
      </c>
      <c r="G152" s="319"/>
      <c r="H152" s="319"/>
      <c r="I152" s="319"/>
      <c r="K152" s="462" t="s">
        <v>309</v>
      </c>
      <c r="L152" s="463"/>
      <c r="M152" s="463"/>
      <c r="N152" s="463"/>
      <c r="O152" s="463"/>
      <c r="P152" s="463"/>
      <c r="Q152" s="463"/>
      <c r="R152" s="463"/>
      <c r="S152" s="463"/>
      <c r="T152" s="463"/>
      <c r="U152" s="464"/>
      <c r="V152" s="1"/>
    </row>
    <row r="153" spans="1:22" x14ac:dyDescent="0.25">
      <c r="A153" s="1"/>
      <c r="B153" s="3"/>
      <c r="C153" s="1"/>
      <c r="D153" s="11"/>
      <c r="E153" s="11"/>
      <c r="F153" s="11"/>
      <c r="G153" s="11"/>
      <c r="H153" s="11"/>
      <c r="I153" s="11"/>
      <c r="K153" s="465"/>
      <c r="L153" s="466"/>
      <c r="M153" s="466"/>
      <c r="N153" s="466"/>
      <c r="O153" s="466"/>
      <c r="P153" s="466"/>
      <c r="Q153" s="466"/>
      <c r="R153" s="466"/>
      <c r="S153" s="466"/>
      <c r="T153" s="466"/>
      <c r="U153" s="467"/>
      <c r="V153" s="1"/>
    </row>
    <row r="154" spans="1:22" x14ac:dyDescent="0.25">
      <c r="A154" s="1"/>
      <c r="B154" s="3"/>
      <c r="C154" s="1"/>
      <c r="D154" s="11"/>
      <c r="E154" s="11"/>
      <c r="F154" s="11"/>
      <c r="G154" s="11"/>
      <c r="H154" s="11"/>
      <c r="I154" s="11"/>
      <c r="K154" s="465"/>
      <c r="L154" s="466"/>
      <c r="M154" s="466"/>
      <c r="N154" s="466"/>
      <c r="O154" s="466"/>
      <c r="P154" s="466"/>
      <c r="Q154" s="466"/>
      <c r="R154" s="466"/>
      <c r="S154" s="466"/>
      <c r="T154" s="466"/>
      <c r="U154" s="467"/>
      <c r="V154" s="1"/>
    </row>
    <row r="155" spans="1:22" x14ac:dyDescent="0.25">
      <c r="A155" s="1"/>
      <c r="B155" s="3"/>
      <c r="C155" s="1"/>
      <c r="D155" s="11"/>
      <c r="E155" s="11"/>
      <c r="F155" s="11"/>
      <c r="G155" s="11"/>
      <c r="H155" s="11"/>
      <c r="I155" s="11"/>
      <c r="K155" s="465"/>
      <c r="L155" s="466"/>
      <c r="M155" s="466"/>
      <c r="N155" s="466"/>
      <c r="O155" s="466"/>
      <c r="P155" s="466"/>
      <c r="Q155" s="466"/>
      <c r="R155" s="466"/>
      <c r="S155" s="466"/>
      <c r="T155" s="466"/>
      <c r="U155" s="467"/>
    </row>
    <row r="156" spans="1:22" x14ac:dyDescent="0.25">
      <c r="A156" s="1"/>
      <c r="B156" s="3"/>
      <c r="C156" s="1"/>
      <c r="D156" s="11"/>
      <c r="E156" s="11"/>
      <c r="F156" s="11"/>
      <c r="G156" s="11"/>
      <c r="H156" s="11"/>
      <c r="I156" s="11"/>
      <c r="K156" s="465"/>
      <c r="L156" s="466"/>
      <c r="M156" s="466"/>
      <c r="N156" s="466"/>
      <c r="O156" s="466"/>
      <c r="P156" s="466"/>
      <c r="Q156" s="466"/>
      <c r="R156" s="466"/>
      <c r="S156" s="466"/>
      <c r="T156" s="466"/>
      <c r="U156" s="467"/>
    </row>
    <row r="157" spans="1:22" x14ac:dyDescent="0.25">
      <c r="A157" s="1"/>
      <c r="B157" s="3"/>
      <c r="C157" s="1"/>
      <c r="D157" s="11"/>
      <c r="E157" s="11"/>
      <c r="F157" s="11"/>
      <c r="G157" s="11"/>
      <c r="H157" s="11"/>
      <c r="I157" s="11"/>
      <c r="K157" s="465"/>
      <c r="L157" s="466"/>
      <c r="M157" s="466"/>
      <c r="N157" s="466"/>
      <c r="O157" s="466"/>
      <c r="P157" s="466"/>
      <c r="Q157" s="466"/>
      <c r="R157" s="466"/>
      <c r="S157" s="466"/>
      <c r="T157" s="466"/>
      <c r="U157" s="467"/>
    </row>
    <row r="158" spans="1:22" x14ac:dyDescent="0.25">
      <c r="A158" s="1"/>
      <c r="B158" s="3"/>
      <c r="C158" s="1"/>
      <c r="D158" s="11"/>
      <c r="E158" s="11"/>
      <c r="F158" s="11"/>
      <c r="G158" s="11"/>
      <c r="H158" s="11"/>
      <c r="I158" s="11"/>
      <c r="K158" s="465"/>
      <c r="L158" s="466"/>
      <c r="M158" s="466"/>
      <c r="N158" s="466"/>
      <c r="O158" s="466"/>
      <c r="P158" s="466"/>
      <c r="Q158" s="466"/>
      <c r="R158" s="466"/>
      <c r="S158" s="466"/>
      <c r="T158" s="466"/>
      <c r="U158" s="467"/>
    </row>
    <row r="159" spans="1:22" x14ac:dyDescent="0.25">
      <c r="A159" s="1"/>
      <c r="B159" s="3"/>
      <c r="C159" s="1"/>
      <c r="D159" s="11"/>
      <c r="E159" s="11"/>
      <c r="F159" s="11"/>
      <c r="G159" s="11"/>
      <c r="H159" s="11"/>
      <c r="I159" s="11"/>
      <c r="K159" s="465"/>
      <c r="L159" s="466"/>
      <c r="M159" s="466"/>
      <c r="N159" s="466"/>
      <c r="O159" s="466"/>
      <c r="P159" s="466"/>
      <c r="Q159" s="466"/>
      <c r="R159" s="466"/>
      <c r="S159" s="466"/>
      <c r="T159" s="466"/>
      <c r="U159" s="467"/>
    </row>
    <row r="160" spans="1:22" ht="13.5" thickBot="1" x14ac:dyDescent="0.3">
      <c r="A160" s="1"/>
      <c r="B160" s="3"/>
      <c r="C160" s="1"/>
      <c r="D160" s="11"/>
      <c r="E160" s="11"/>
      <c r="F160" s="11"/>
      <c r="G160" s="11"/>
      <c r="H160" s="11"/>
      <c r="I160" s="11"/>
      <c r="K160" s="468"/>
      <c r="L160" s="469"/>
      <c r="M160" s="469"/>
      <c r="N160" s="469"/>
      <c r="O160" s="469"/>
      <c r="P160" s="469"/>
      <c r="Q160" s="469"/>
      <c r="R160" s="469"/>
      <c r="S160" s="469"/>
      <c r="T160" s="469"/>
      <c r="U160" s="470"/>
    </row>
    <row r="161" spans="1:21" x14ac:dyDescent="0.25">
      <c r="A161" s="1"/>
      <c r="B161" s="3"/>
      <c r="C161" s="1"/>
      <c r="D161" s="11"/>
      <c r="E161" s="11"/>
      <c r="F161" s="11"/>
      <c r="G161" s="11"/>
      <c r="H161" s="11"/>
      <c r="I161" s="11"/>
      <c r="K161" s="11"/>
      <c r="L161" s="11"/>
      <c r="M161" s="11"/>
      <c r="N161" s="11"/>
      <c r="O161" s="11"/>
      <c r="P161" s="11"/>
      <c r="Q161" s="11"/>
      <c r="R161" s="11"/>
      <c r="S161" s="11"/>
      <c r="T161" s="11"/>
      <c r="U161" s="11"/>
    </row>
    <row r="162" spans="1:21" x14ac:dyDescent="0.25">
      <c r="A162" s="1"/>
      <c r="B162" s="3"/>
      <c r="C162" s="1"/>
      <c r="D162" s="11"/>
      <c r="E162" s="11"/>
      <c r="F162" s="11"/>
      <c r="G162" s="11"/>
      <c r="H162" s="11"/>
      <c r="I162" s="11"/>
      <c r="K162" s="11"/>
      <c r="L162" s="11"/>
      <c r="M162" s="11"/>
      <c r="N162" s="11"/>
      <c r="O162" s="11"/>
      <c r="P162" s="11"/>
      <c r="Q162" s="11"/>
      <c r="R162" s="11"/>
      <c r="S162" s="11"/>
      <c r="T162" s="11"/>
      <c r="U162" s="11"/>
    </row>
    <row r="163" spans="1:21" x14ac:dyDescent="0.25">
      <c r="A163" s="1"/>
      <c r="B163" s="3"/>
      <c r="C163" s="1"/>
      <c r="D163" s="11"/>
      <c r="E163" s="11"/>
      <c r="F163" s="11"/>
      <c r="G163" s="11"/>
      <c r="H163" s="11"/>
      <c r="I163" s="11"/>
      <c r="K163" s="73"/>
      <c r="L163" s="73"/>
      <c r="M163" s="73"/>
      <c r="N163" s="73"/>
      <c r="O163" s="73"/>
      <c r="P163" s="73"/>
      <c r="Q163" s="73"/>
      <c r="R163" s="73"/>
      <c r="S163" s="73"/>
      <c r="T163" s="73"/>
      <c r="U163" s="73"/>
    </row>
    <row r="164" spans="1:21" ht="13.5" thickBot="1" x14ac:dyDescent="0.3">
      <c r="J164" s="4"/>
      <c r="K164" s="4"/>
      <c r="L164" s="4"/>
      <c r="M164" s="4"/>
      <c r="N164" s="4"/>
      <c r="O164" s="4"/>
      <c r="P164" s="4"/>
      <c r="Q164" s="4"/>
      <c r="R164" s="4"/>
      <c r="S164" s="4"/>
      <c r="T164" s="4"/>
      <c r="U164" s="4"/>
    </row>
    <row r="165" spans="1:21" ht="13.5" thickBot="1" x14ac:dyDescent="0.3">
      <c r="D165" s="471" t="s">
        <v>2</v>
      </c>
      <c r="E165" s="472"/>
      <c r="F165" s="473"/>
      <c r="K165" s="499" t="s">
        <v>325</v>
      </c>
      <c r="L165" s="500"/>
      <c r="M165" s="500"/>
      <c r="N165" s="500"/>
      <c r="O165" s="500"/>
      <c r="P165" s="500"/>
      <c r="Q165" s="500"/>
      <c r="R165" s="500"/>
      <c r="S165" s="500"/>
      <c r="T165" s="500"/>
      <c r="U165" s="501"/>
    </row>
    <row r="166" spans="1:21" ht="13.5" thickBot="1" x14ac:dyDescent="0.25">
      <c r="A166" s="1"/>
      <c r="B166" s="1"/>
      <c r="C166" s="325"/>
      <c r="D166" s="326" t="s">
        <v>299</v>
      </c>
      <c r="E166" s="326"/>
      <c r="F166" s="327">
        <v>46138</v>
      </c>
      <c r="G166" s="319"/>
      <c r="H166" s="319"/>
      <c r="I166" s="319"/>
      <c r="K166" s="69" t="s">
        <v>75</v>
      </c>
      <c r="L166" s="69" t="s">
        <v>46</v>
      </c>
      <c r="M166" s="69" t="s">
        <v>47</v>
      </c>
      <c r="N166" s="70" t="s">
        <v>48</v>
      </c>
      <c r="O166" s="71" t="s">
        <v>49</v>
      </c>
      <c r="P166" s="72" t="s">
        <v>50</v>
      </c>
      <c r="Q166" s="502" t="s">
        <v>77</v>
      </c>
      <c r="R166" s="503"/>
      <c r="S166" s="504"/>
      <c r="T166" s="69" t="s">
        <v>51</v>
      </c>
      <c r="U166" s="69" t="s">
        <v>52</v>
      </c>
    </row>
    <row r="167" spans="1:21" x14ac:dyDescent="0.2">
      <c r="A167" s="62"/>
      <c r="B167" s="62"/>
      <c r="C167" s="320">
        <v>0.625</v>
      </c>
      <c r="D167" s="321" t="s">
        <v>158</v>
      </c>
      <c r="E167" s="321" t="s">
        <v>13</v>
      </c>
      <c r="F167" s="321" t="s">
        <v>160</v>
      </c>
      <c r="G167" s="321">
        <v>1</v>
      </c>
      <c r="H167" s="321" t="s">
        <v>14</v>
      </c>
      <c r="I167" s="321">
        <v>1</v>
      </c>
      <c r="K167" s="78" t="s">
        <v>53</v>
      </c>
      <c r="L167" s="266" t="s">
        <v>157</v>
      </c>
      <c r="M167" s="180">
        <v>28</v>
      </c>
      <c r="N167" s="361">
        <v>20</v>
      </c>
      <c r="O167" s="362">
        <v>2</v>
      </c>
      <c r="P167" s="363">
        <v>6</v>
      </c>
      <c r="Q167" s="222">
        <v>89</v>
      </c>
      <c r="R167" s="223" t="s">
        <v>14</v>
      </c>
      <c r="S167" s="224">
        <v>40</v>
      </c>
      <c r="T167" s="79">
        <f>Q167-S167</f>
        <v>49</v>
      </c>
      <c r="U167" s="90">
        <f>N167*3+O167</f>
        <v>62</v>
      </c>
    </row>
    <row r="168" spans="1:21" x14ac:dyDescent="0.2">
      <c r="A168" s="62"/>
      <c r="B168" s="62"/>
      <c r="C168" s="320">
        <v>0.625</v>
      </c>
      <c r="D168" s="321" t="s">
        <v>157</v>
      </c>
      <c r="E168" s="321" t="s">
        <v>13</v>
      </c>
      <c r="F168" s="321" t="s">
        <v>159</v>
      </c>
      <c r="G168" s="321">
        <v>6</v>
      </c>
      <c r="H168" s="321" t="s">
        <v>14</v>
      </c>
      <c r="I168" s="321">
        <v>2</v>
      </c>
      <c r="K168" s="75" t="s">
        <v>54</v>
      </c>
      <c r="L168" s="210" t="s">
        <v>159</v>
      </c>
      <c r="M168" s="181">
        <v>29</v>
      </c>
      <c r="N168" s="182">
        <v>17</v>
      </c>
      <c r="O168" s="183">
        <v>3</v>
      </c>
      <c r="P168" s="184">
        <v>9</v>
      </c>
      <c r="Q168" s="181">
        <v>97</v>
      </c>
      <c r="R168" s="185" t="s">
        <v>14</v>
      </c>
      <c r="S168" s="186">
        <v>65</v>
      </c>
      <c r="T168" s="88">
        <f>Q168-S168</f>
        <v>32</v>
      </c>
      <c r="U168" s="91">
        <f>N168*3+O168</f>
        <v>54</v>
      </c>
    </row>
    <row r="169" spans="1:21" x14ac:dyDescent="0.2">
      <c r="A169" s="62"/>
      <c r="B169" s="62"/>
      <c r="C169" s="320">
        <v>0.625</v>
      </c>
      <c r="D169" s="321" t="s">
        <v>125</v>
      </c>
      <c r="E169" s="321" t="s">
        <v>13</v>
      </c>
      <c r="F169" s="321" t="s">
        <v>156</v>
      </c>
      <c r="G169" s="321">
        <v>7</v>
      </c>
      <c r="H169" s="321" t="s">
        <v>14</v>
      </c>
      <c r="I169" s="321">
        <v>2</v>
      </c>
      <c r="K169" s="41" t="s">
        <v>55</v>
      </c>
      <c r="L169" s="61" t="s">
        <v>158</v>
      </c>
      <c r="M169" s="43">
        <v>28</v>
      </c>
      <c r="N169" s="44">
        <v>16</v>
      </c>
      <c r="O169" s="45">
        <v>5</v>
      </c>
      <c r="P169" s="46">
        <v>7</v>
      </c>
      <c r="Q169" s="43">
        <v>89</v>
      </c>
      <c r="R169" s="47" t="s">
        <v>14</v>
      </c>
      <c r="S169" s="48">
        <v>51</v>
      </c>
      <c r="T169" s="49">
        <f>Q169-S169</f>
        <v>38</v>
      </c>
      <c r="U169" s="92">
        <f>N169*3+O169</f>
        <v>53</v>
      </c>
    </row>
    <row r="170" spans="1:21" x14ac:dyDescent="0.2">
      <c r="A170" s="62"/>
      <c r="B170" s="62"/>
      <c r="C170" s="320">
        <v>0.625</v>
      </c>
      <c r="D170" s="321" t="s">
        <v>25</v>
      </c>
      <c r="E170" s="321" t="s">
        <v>13</v>
      </c>
      <c r="F170" s="328" t="s">
        <v>161</v>
      </c>
      <c r="G170" s="321">
        <v>3</v>
      </c>
      <c r="H170" s="321" t="s">
        <v>14</v>
      </c>
      <c r="I170" s="321">
        <v>4</v>
      </c>
      <c r="K170" s="41" t="s">
        <v>56</v>
      </c>
      <c r="L170" s="61" t="s">
        <v>257</v>
      </c>
      <c r="M170" s="43">
        <v>28</v>
      </c>
      <c r="N170" s="44">
        <v>16</v>
      </c>
      <c r="O170" s="45">
        <v>4</v>
      </c>
      <c r="P170" s="46">
        <v>8</v>
      </c>
      <c r="Q170" s="43">
        <v>93</v>
      </c>
      <c r="R170" s="47" t="s">
        <v>14</v>
      </c>
      <c r="S170" s="48">
        <v>56</v>
      </c>
      <c r="T170" s="429">
        <f>Q170-S170</f>
        <v>37</v>
      </c>
      <c r="U170" s="92">
        <f>N170*3+O170</f>
        <v>52</v>
      </c>
    </row>
    <row r="171" spans="1:21" x14ac:dyDescent="0.2">
      <c r="A171" s="62"/>
      <c r="B171" s="77" t="s">
        <v>171</v>
      </c>
      <c r="C171" s="320">
        <v>0.625</v>
      </c>
      <c r="D171" s="323" t="s">
        <v>18</v>
      </c>
      <c r="E171" s="321" t="s">
        <v>13</v>
      </c>
      <c r="F171" s="321" t="s">
        <v>214</v>
      </c>
      <c r="G171" s="323">
        <v>0</v>
      </c>
      <c r="H171" s="323" t="s">
        <v>14</v>
      </c>
      <c r="I171" s="323">
        <v>3</v>
      </c>
      <c r="K171" s="41" t="s">
        <v>57</v>
      </c>
      <c r="L171" s="123" t="s">
        <v>128</v>
      </c>
      <c r="M171" s="57">
        <v>28</v>
      </c>
      <c r="N171" s="54">
        <v>17</v>
      </c>
      <c r="O171" s="55">
        <v>1</v>
      </c>
      <c r="P171" s="56">
        <v>10</v>
      </c>
      <c r="Q171" s="57">
        <v>77</v>
      </c>
      <c r="R171" s="58" t="s">
        <v>14</v>
      </c>
      <c r="S171" s="59">
        <v>62</v>
      </c>
      <c r="T171" s="217">
        <f>Q171-S171</f>
        <v>15</v>
      </c>
      <c r="U171" s="341">
        <f>N171*3+O171-1</f>
        <v>51</v>
      </c>
    </row>
    <row r="172" spans="1:21" x14ac:dyDescent="0.2">
      <c r="A172" s="62"/>
      <c r="B172" s="62"/>
      <c r="C172" s="320">
        <v>0.625</v>
      </c>
      <c r="D172" s="321" t="s">
        <v>163</v>
      </c>
      <c r="E172" s="321" t="s">
        <v>13</v>
      </c>
      <c r="F172" s="321" t="s">
        <v>130</v>
      </c>
      <c r="G172" s="321">
        <v>5</v>
      </c>
      <c r="H172" s="321" t="s">
        <v>14</v>
      </c>
      <c r="I172" s="321">
        <v>0</v>
      </c>
      <c r="K172" s="41" t="s">
        <v>58</v>
      </c>
      <c r="L172" s="61" t="s">
        <v>213</v>
      </c>
      <c r="M172" s="43">
        <v>28</v>
      </c>
      <c r="N172" s="44">
        <v>14</v>
      </c>
      <c r="O172" s="45">
        <v>7</v>
      </c>
      <c r="P172" s="46">
        <v>7</v>
      </c>
      <c r="Q172" s="43">
        <v>68</v>
      </c>
      <c r="R172" s="47" t="s">
        <v>14</v>
      </c>
      <c r="S172" s="48">
        <v>56</v>
      </c>
      <c r="T172" s="51">
        <f>Q172-S172</f>
        <v>12</v>
      </c>
      <c r="U172" s="341">
        <f>N172*3+O172-1</f>
        <v>48</v>
      </c>
    </row>
    <row r="173" spans="1:21" x14ac:dyDescent="0.2">
      <c r="A173" s="62"/>
      <c r="B173" s="62"/>
      <c r="C173" s="320">
        <v>0.625</v>
      </c>
      <c r="D173" s="321" t="s">
        <v>28</v>
      </c>
      <c r="E173" s="321" t="s">
        <v>13</v>
      </c>
      <c r="F173" s="321" t="s">
        <v>215</v>
      </c>
      <c r="G173" s="321">
        <v>5</v>
      </c>
      <c r="H173" s="321" t="s">
        <v>14</v>
      </c>
      <c r="I173" s="321">
        <v>0</v>
      </c>
      <c r="K173" s="41" t="s">
        <v>59</v>
      </c>
      <c r="L173" s="61" t="s">
        <v>160</v>
      </c>
      <c r="M173" s="43">
        <v>28</v>
      </c>
      <c r="N173" s="44">
        <v>13</v>
      </c>
      <c r="O173" s="45">
        <v>7</v>
      </c>
      <c r="P173" s="46">
        <v>8</v>
      </c>
      <c r="Q173" s="43">
        <v>66</v>
      </c>
      <c r="R173" s="47" t="s">
        <v>14</v>
      </c>
      <c r="S173" s="48">
        <v>59</v>
      </c>
      <c r="T173" s="52">
        <f>Q173-S173</f>
        <v>7</v>
      </c>
      <c r="U173" s="92">
        <f>N173*3+O173</f>
        <v>46</v>
      </c>
    </row>
    <row r="174" spans="1:21" x14ac:dyDescent="0.2">
      <c r="A174" s="62"/>
      <c r="B174" s="62"/>
      <c r="C174" s="320">
        <v>0.625</v>
      </c>
      <c r="D174" s="321" t="s">
        <v>30</v>
      </c>
      <c r="E174" s="321" t="s">
        <v>13</v>
      </c>
      <c r="F174" s="321" t="s">
        <v>128</v>
      </c>
      <c r="G174" s="321">
        <v>2</v>
      </c>
      <c r="H174" s="321" t="s">
        <v>14</v>
      </c>
      <c r="I174" s="321">
        <v>3</v>
      </c>
      <c r="K174" s="41" t="s">
        <v>60</v>
      </c>
      <c r="L174" s="61" t="s">
        <v>125</v>
      </c>
      <c r="M174" s="43">
        <v>29</v>
      </c>
      <c r="N174" s="44">
        <v>13</v>
      </c>
      <c r="O174" s="45">
        <v>5</v>
      </c>
      <c r="P174" s="46">
        <v>11</v>
      </c>
      <c r="Q174" s="43">
        <v>69</v>
      </c>
      <c r="R174" s="47" t="s">
        <v>14</v>
      </c>
      <c r="S174" s="48">
        <v>60</v>
      </c>
      <c r="T174" s="51">
        <f>Q174-S174</f>
        <v>9</v>
      </c>
      <c r="U174" s="92">
        <f>N174*3+O174</f>
        <v>44</v>
      </c>
    </row>
    <row r="175" spans="1:21" x14ac:dyDescent="0.2">
      <c r="A175" s="1"/>
      <c r="B175" s="1"/>
      <c r="C175" s="325"/>
      <c r="D175" s="321" t="s">
        <v>213</v>
      </c>
      <c r="E175" s="321"/>
      <c r="F175" s="323" t="s">
        <v>204</v>
      </c>
      <c r="G175" s="319"/>
      <c r="H175" s="319"/>
      <c r="I175" s="319"/>
      <c r="K175" s="41" t="s">
        <v>61</v>
      </c>
      <c r="L175" s="61" t="s">
        <v>28</v>
      </c>
      <c r="M175" s="43">
        <v>28</v>
      </c>
      <c r="N175" s="44">
        <v>11</v>
      </c>
      <c r="O175" s="45">
        <v>9</v>
      </c>
      <c r="P175" s="46">
        <v>8</v>
      </c>
      <c r="Q175" s="43">
        <v>77</v>
      </c>
      <c r="R175" s="47" t="s">
        <v>14</v>
      </c>
      <c r="S175" s="48">
        <v>73</v>
      </c>
      <c r="T175" s="60">
        <f>Q175-S175</f>
        <v>4</v>
      </c>
      <c r="U175" s="93">
        <f>N175*3+O175</f>
        <v>42</v>
      </c>
    </row>
    <row r="176" spans="1:21" x14ac:dyDescent="0.2">
      <c r="A176" s="1"/>
      <c r="B176" s="1"/>
      <c r="C176" s="325"/>
      <c r="D176" s="319"/>
      <c r="E176" s="319"/>
      <c r="F176" s="394"/>
      <c r="G176" s="319"/>
      <c r="H176" s="319"/>
      <c r="I176" s="319"/>
      <c r="K176" s="41" t="s">
        <v>62</v>
      </c>
      <c r="L176" s="61" t="s">
        <v>30</v>
      </c>
      <c r="M176" s="43">
        <v>28</v>
      </c>
      <c r="N176" s="44">
        <v>10</v>
      </c>
      <c r="O176" s="45">
        <v>7</v>
      </c>
      <c r="P176" s="46">
        <v>11</v>
      </c>
      <c r="Q176" s="43">
        <v>71</v>
      </c>
      <c r="R176" s="47" t="s">
        <v>14</v>
      </c>
      <c r="S176" s="48">
        <v>68</v>
      </c>
      <c r="T176" s="51">
        <f>Q176-S176</f>
        <v>3</v>
      </c>
      <c r="U176" s="341">
        <f>N176*3+O176-1</f>
        <v>36</v>
      </c>
    </row>
    <row r="177" spans="1:21" x14ac:dyDescent="0.2">
      <c r="B177" s="1"/>
      <c r="C177" s="325"/>
      <c r="D177" s="326" t="s">
        <v>307</v>
      </c>
      <c r="E177" s="326"/>
      <c r="F177" s="327">
        <v>46145</v>
      </c>
      <c r="G177" s="319"/>
      <c r="H177" s="319"/>
      <c r="I177" s="319"/>
      <c r="K177" s="41" t="s">
        <v>63</v>
      </c>
      <c r="L177" s="61" t="s">
        <v>254</v>
      </c>
      <c r="M177" s="43">
        <v>28</v>
      </c>
      <c r="N177" s="44">
        <v>10</v>
      </c>
      <c r="O177" s="45">
        <v>5</v>
      </c>
      <c r="P177" s="46">
        <v>13</v>
      </c>
      <c r="Q177" s="43">
        <v>71</v>
      </c>
      <c r="R177" s="47" t="s">
        <v>14</v>
      </c>
      <c r="S177" s="48">
        <v>76</v>
      </c>
      <c r="T177" s="51">
        <f>Q177-S177</f>
        <v>-5</v>
      </c>
      <c r="U177" s="92">
        <f>N177*3+O177</f>
        <v>35</v>
      </c>
    </row>
    <row r="178" spans="1:21" x14ac:dyDescent="0.2">
      <c r="A178" s="62"/>
      <c r="B178" s="62"/>
      <c r="C178" s="320">
        <v>0.625</v>
      </c>
      <c r="D178" s="321" t="s">
        <v>156</v>
      </c>
      <c r="E178" s="321" t="s">
        <v>13</v>
      </c>
      <c r="F178" s="321" t="s">
        <v>25</v>
      </c>
      <c r="G178" s="321"/>
      <c r="H178" s="321" t="s">
        <v>14</v>
      </c>
      <c r="I178" s="321"/>
      <c r="K178" s="41" t="s">
        <v>64</v>
      </c>
      <c r="L178" s="61" t="s">
        <v>161</v>
      </c>
      <c r="M178" s="43">
        <v>28</v>
      </c>
      <c r="N178" s="44">
        <v>9</v>
      </c>
      <c r="O178" s="45">
        <v>7</v>
      </c>
      <c r="P178" s="46">
        <v>12</v>
      </c>
      <c r="Q178" s="43">
        <v>73</v>
      </c>
      <c r="R178" s="47" t="s">
        <v>14</v>
      </c>
      <c r="S178" s="48">
        <v>77</v>
      </c>
      <c r="T178" s="51">
        <f>Q178-S178</f>
        <v>-4</v>
      </c>
      <c r="U178" s="92">
        <f>N178*3+O178</f>
        <v>34</v>
      </c>
    </row>
    <row r="179" spans="1:21" x14ac:dyDescent="0.2">
      <c r="A179" s="62"/>
      <c r="B179" s="62"/>
      <c r="C179" s="320">
        <v>0.625</v>
      </c>
      <c r="D179" s="321" t="s">
        <v>159</v>
      </c>
      <c r="E179" s="321" t="s">
        <v>13</v>
      </c>
      <c r="F179" s="321" t="s">
        <v>213</v>
      </c>
      <c r="G179" s="321"/>
      <c r="H179" s="321" t="s">
        <v>14</v>
      </c>
      <c r="I179" s="321"/>
      <c r="K179" s="41" t="s">
        <v>65</v>
      </c>
      <c r="L179" s="61" t="s">
        <v>130</v>
      </c>
      <c r="M179" s="43">
        <v>28</v>
      </c>
      <c r="N179" s="44">
        <v>10</v>
      </c>
      <c r="O179" s="45">
        <v>4</v>
      </c>
      <c r="P179" s="46">
        <v>14</v>
      </c>
      <c r="Q179" s="43">
        <v>65</v>
      </c>
      <c r="R179" s="47" t="s">
        <v>14</v>
      </c>
      <c r="S179" s="48">
        <v>68</v>
      </c>
      <c r="T179" s="51">
        <f>Q179-S179</f>
        <v>-3</v>
      </c>
      <c r="U179" s="92">
        <f>N179*3+O179</f>
        <v>34</v>
      </c>
    </row>
    <row r="180" spans="1:21" x14ac:dyDescent="0.2">
      <c r="A180" s="62"/>
      <c r="B180" s="62"/>
      <c r="C180" s="320">
        <v>0.625</v>
      </c>
      <c r="D180" s="321" t="s">
        <v>160</v>
      </c>
      <c r="E180" s="321" t="s">
        <v>13</v>
      </c>
      <c r="F180" s="321" t="s">
        <v>157</v>
      </c>
      <c r="G180" s="321"/>
      <c r="H180" s="321" t="s">
        <v>14</v>
      </c>
      <c r="I180" s="321"/>
      <c r="K180" s="41" t="s">
        <v>71</v>
      </c>
      <c r="L180" s="61" t="s">
        <v>156</v>
      </c>
      <c r="M180" s="43">
        <v>28</v>
      </c>
      <c r="N180" s="44">
        <v>9</v>
      </c>
      <c r="O180" s="45">
        <v>4</v>
      </c>
      <c r="P180" s="46">
        <v>15</v>
      </c>
      <c r="Q180" s="43">
        <v>55</v>
      </c>
      <c r="R180" s="47" t="s">
        <v>14</v>
      </c>
      <c r="S180" s="48">
        <v>73</v>
      </c>
      <c r="T180" s="51">
        <f>Q180-S180</f>
        <v>-18</v>
      </c>
      <c r="U180" s="92">
        <f>N180*3+O180</f>
        <v>31</v>
      </c>
    </row>
    <row r="181" spans="1:21" x14ac:dyDescent="0.2">
      <c r="A181" s="62"/>
      <c r="B181" s="62"/>
      <c r="C181" s="320">
        <v>0.625</v>
      </c>
      <c r="D181" s="321" t="s">
        <v>128</v>
      </c>
      <c r="E181" s="321" t="s">
        <v>13</v>
      </c>
      <c r="F181" s="321" t="s">
        <v>158</v>
      </c>
      <c r="G181" s="321"/>
      <c r="H181" s="321" t="s">
        <v>14</v>
      </c>
      <c r="I181" s="321"/>
      <c r="K181" s="262" t="s">
        <v>66</v>
      </c>
      <c r="L181" s="263" t="s">
        <v>25</v>
      </c>
      <c r="M181" s="254">
        <v>29</v>
      </c>
      <c r="N181" s="255">
        <v>6</v>
      </c>
      <c r="O181" s="256">
        <v>4</v>
      </c>
      <c r="P181" s="257">
        <v>19</v>
      </c>
      <c r="Q181" s="254">
        <v>51</v>
      </c>
      <c r="R181" s="258" t="s">
        <v>14</v>
      </c>
      <c r="S181" s="259">
        <v>108</v>
      </c>
      <c r="T181" s="260">
        <f>Q181-S181</f>
        <v>-57</v>
      </c>
      <c r="U181" s="261">
        <f>N181*3+O181</f>
        <v>22</v>
      </c>
    </row>
    <row r="182" spans="1:21" x14ac:dyDescent="0.2">
      <c r="A182" s="62"/>
      <c r="B182" s="62"/>
      <c r="C182" s="320">
        <v>0.625</v>
      </c>
      <c r="D182" s="321" t="s">
        <v>215</v>
      </c>
      <c r="E182" s="321" t="s">
        <v>13</v>
      </c>
      <c r="F182" s="321" t="s">
        <v>30</v>
      </c>
      <c r="G182" s="321"/>
      <c r="H182" s="321" t="s">
        <v>14</v>
      </c>
      <c r="I182" s="321"/>
      <c r="K182" s="23" t="s">
        <v>67</v>
      </c>
      <c r="L182" s="28" t="s">
        <v>255</v>
      </c>
      <c r="M182" s="24">
        <v>28</v>
      </c>
      <c r="N182" s="29">
        <v>5</v>
      </c>
      <c r="O182" s="30">
        <v>4</v>
      </c>
      <c r="P182" s="31">
        <v>19</v>
      </c>
      <c r="Q182" s="24">
        <v>47</v>
      </c>
      <c r="R182" s="25" t="s">
        <v>14</v>
      </c>
      <c r="S182" s="26">
        <v>102</v>
      </c>
      <c r="T182" s="32">
        <f>Q182-S182</f>
        <v>-55</v>
      </c>
      <c r="U182" s="89">
        <f>N182*3+O182</f>
        <v>19</v>
      </c>
    </row>
    <row r="183" spans="1:21" ht="13.5" thickBot="1" x14ac:dyDescent="0.25">
      <c r="A183" s="62"/>
      <c r="B183" s="62"/>
      <c r="C183" s="320">
        <v>0.625</v>
      </c>
      <c r="D183" s="321" t="s">
        <v>130</v>
      </c>
      <c r="E183" s="321" t="s">
        <v>13</v>
      </c>
      <c r="F183" s="321" t="s">
        <v>28</v>
      </c>
      <c r="G183" s="321"/>
      <c r="H183" s="321" t="s">
        <v>14</v>
      </c>
      <c r="I183" s="321"/>
      <c r="K183" s="124" t="s">
        <v>68</v>
      </c>
      <c r="L183" s="28" t="s">
        <v>256</v>
      </c>
      <c r="M183" s="24">
        <v>29</v>
      </c>
      <c r="N183" s="29">
        <v>4</v>
      </c>
      <c r="O183" s="30">
        <v>2</v>
      </c>
      <c r="P183" s="31">
        <v>23</v>
      </c>
      <c r="Q183" s="24">
        <v>39</v>
      </c>
      <c r="R183" s="25" t="s">
        <v>14</v>
      </c>
      <c r="S183" s="26">
        <v>103</v>
      </c>
      <c r="T183" s="32">
        <f>Q183-S183</f>
        <v>-64</v>
      </c>
      <c r="U183" s="89">
        <f>N183*3+O183</f>
        <v>14</v>
      </c>
    </row>
    <row r="184" spans="1:21" ht="13.5" thickBot="1" x14ac:dyDescent="0.25">
      <c r="A184" s="62"/>
      <c r="B184" s="62"/>
      <c r="C184" s="320">
        <v>0.625</v>
      </c>
      <c r="D184" s="321" t="s">
        <v>214</v>
      </c>
      <c r="E184" s="321" t="s">
        <v>13</v>
      </c>
      <c r="F184" s="321" t="s">
        <v>163</v>
      </c>
      <c r="G184" s="321"/>
      <c r="H184" s="321" t="s">
        <v>14</v>
      </c>
      <c r="I184" s="321"/>
      <c r="K184" s="33"/>
      <c r="L184" s="33" t="s">
        <v>74</v>
      </c>
      <c r="M184" s="150">
        <f>SUM(M165:M183)</f>
        <v>480</v>
      </c>
      <c r="N184" s="35">
        <f>SUM(N165:N183)</f>
        <v>200</v>
      </c>
      <c r="O184" s="36">
        <f>SUM(O165:O183)</f>
        <v>80</v>
      </c>
      <c r="P184" s="34">
        <f>SUM(P165:P183)</f>
        <v>200</v>
      </c>
      <c r="Q184" s="148">
        <f>SUM(Q165:Q183)</f>
        <v>1197</v>
      </c>
      <c r="R184" s="149" t="s">
        <v>14</v>
      </c>
      <c r="S184" s="150">
        <f>SUM(S165:S183)</f>
        <v>1197</v>
      </c>
      <c r="T184" s="33">
        <f>SUM(T165:T183)</f>
        <v>0</v>
      </c>
      <c r="U184" s="151">
        <f>SUM(U165:U183)</f>
        <v>677</v>
      </c>
    </row>
    <row r="185" spans="1:21" ht="13.5" thickBot="1" x14ac:dyDescent="0.25">
      <c r="A185" s="62"/>
      <c r="B185" s="62"/>
      <c r="C185" s="320">
        <v>0.625</v>
      </c>
      <c r="D185" s="328" t="s">
        <v>161</v>
      </c>
      <c r="E185" s="321" t="s">
        <v>13</v>
      </c>
      <c r="F185" s="321" t="s">
        <v>18</v>
      </c>
      <c r="G185" s="321"/>
      <c r="H185" s="321" t="s">
        <v>14</v>
      </c>
      <c r="I185" s="321"/>
      <c r="K185" s="11"/>
      <c r="L185" s="11"/>
      <c r="M185" s="11"/>
      <c r="N185" s="11"/>
      <c r="O185" s="11"/>
      <c r="P185" s="11"/>
      <c r="Q185" s="11"/>
      <c r="R185" s="11"/>
      <c r="S185" s="11"/>
      <c r="T185" s="11"/>
      <c r="U185" s="11"/>
    </row>
    <row r="186" spans="1:21" ht="12.75" customHeight="1" x14ac:dyDescent="0.2">
      <c r="A186" s="1"/>
      <c r="B186" s="1"/>
      <c r="C186" s="325"/>
      <c r="D186" s="321" t="s">
        <v>125</v>
      </c>
      <c r="E186" s="321"/>
      <c r="F186" s="323" t="s">
        <v>204</v>
      </c>
      <c r="G186" s="319"/>
      <c r="H186" s="319"/>
      <c r="I186" s="319"/>
      <c r="K186" s="462" t="s">
        <v>310</v>
      </c>
      <c r="L186" s="463"/>
      <c r="M186" s="463"/>
      <c r="N186" s="463"/>
      <c r="O186" s="463"/>
      <c r="P186" s="463"/>
      <c r="Q186" s="463"/>
      <c r="R186" s="463"/>
      <c r="S186" s="463"/>
      <c r="T186" s="463"/>
      <c r="U186" s="464"/>
    </row>
    <row r="187" spans="1:21" x14ac:dyDescent="0.25">
      <c r="A187" s="1"/>
      <c r="B187" s="3"/>
      <c r="C187" s="1"/>
      <c r="D187" s="11"/>
      <c r="E187" s="11"/>
      <c r="F187" s="169"/>
      <c r="G187" s="11"/>
      <c r="H187" s="11"/>
      <c r="I187" s="11"/>
      <c r="K187" s="465"/>
      <c r="L187" s="466"/>
      <c r="M187" s="466"/>
      <c r="N187" s="466"/>
      <c r="O187" s="466"/>
      <c r="P187" s="466"/>
      <c r="Q187" s="466"/>
      <c r="R187" s="466"/>
      <c r="S187" s="466"/>
      <c r="T187" s="466"/>
      <c r="U187" s="467"/>
    </row>
    <row r="188" spans="1:21" x14ac:dyDescent="0.25">
      <c r="A188" s="1"/>
      <c r="B188" s="3"/>
      <c r="C188" s="1"/>
      <c r="D188" s="11"/>
      <c r="E188" s="11"/>
      <c r="F188" s="169"/>
      <c r="G188" s="11"/>
      <c r="H188" s="11"/>
      <c r="I188" s="11"/>
      <c r="K188" s="465"/>
      <c r="L188" s="466"/>
      <c r="M188" s="466"/>
      <c r="N188" s="466"/>
      <c r="O188" s="466"/>
      <c r="P188" s="466"/>
      <c r="Q188" s="466"/>
      <c r="R188" s="466"/>
      <c r="S188" s="466"/>
      <c r="T188" s="466"/>
      <c r="U188" s="467"/>
    </row>
    <row r="189" spans="1:21" x14ac:dyDescent="0.25">
      <c r="A189" s="1"/>
      <c r="B189" s="3"/>
      <c r="C189" s="1"/>
      <c r="D189" s="11"/>
      <c r="E189" s="11"/>
      <c r="F189" s="169"/>
      <c r="G189" s="11"/>
      <c r="H189" s="11"/>
      <c r="I189" s="11"/>
      <c r="K189" s="465"/>
      <c r="L189" s="466"/>
      <c r="M189" s="466"/>
      <c r="N189" s="466"/>
      <c r="O189" s="466"/>
      <c r="P189" s="466"/>
      <c r="Q189" s="466"/>
      <c r="R189" s="466"/>
      <c r="S189" s="466"/>
      <c r="T189" s="466"/>
      <c r="U189" s="467"/>
    </row>
    <row r="190" spans="1:21" x14ac:dyDescent="0.25">
      <c r="A190" s="1"/>
      <c r="B190" s="3"/>
      <c r="C190" s="1"/>
      <c r="D190" s="11"/>
      <c r="E190" s="11"/>
      <c r="F190" s="169"/>
      <c r="G190" s="11"/>
      <c r="H190" s="11"/>
      <c r="I190" s="11"/>
      <c r="K190" s="465"/>
      <c r="L190" s="466"/>
      <c r="M190" s="466"/>
      <c r="N190" s="466"/>
      <c r="O190" s="466"/>
      <c r="P190" s="466"/>
      <c r="Q190" s="466"/>
      <c r="R190" s="466"/>
      <c r="S190" s="466"/>
      <c r="T190" s="466"/>
      <c r="U190" s="467"/>
    </row>
    <row r="191" spans="1:21" x14ac:dyDescent="0.25">
      <c r="A191" s="1"/>
      <c r="B191" s="3"/>
      <c r="C191" s="1"/>
      <c r="D191" s="11"/>
      <c r="E191" s="11"/>
      <c r="F191" s="11"/>
      <c r="G191" s="11"/>
      <c r="H191" s="11"/>
      <c r="I191" s="11"/>
      <c r="K191" s="465"/>
      <c r="L191" s="466"/>
      <c r="M191" s="466"/>
      <c r="N191" s="466"/>
      <c r="O191" s="466"/>
      <c r="P191" s="466"/>
      <c r="Q191" s="466"/>
      <c r="R191" s="466"/>
      <c r="S191" s="466"/>
      <c r="T191" s="466"/>
      <c r="U191" s="467"/>
    </row>
    <row r="192" spans="1:21" ht="15" customHeight="1" x14ac:dyDescent="0.25">
      <c r="A192" s="1"/>
      <c r="B192" s="3"/>
      <c r="C192" s="1"/>
      <c r="D192" s="11"/>
      <c r="E192" s="11"/>
      <c r="F192" s="11"/>
      <c r="G192" s="11"/>
      <c r="H192" s="11"/>
      <c r="I192" s="11"/>
      <c r="K192" s="465"/>
      <c r="L192" s="466"/>
      <c r="M192" s="466"/>
      <c r="N192" s="466"/>
      <c r="O192" s="466"/>
      <c r="P192" s="466"/>
      <c r="Q192" s="466"/>
      <c r="R192" s="466"/>
      <c r="S192" s="466"/>
      <c r="T192" s="466"/>
      <c r="U192" s="467"/>
    </row>
    <row r="193" spans="1:21" ht="15" customHeight="1" x14ac:dyDescent="0.25">
      <c r="A193" s="1"/>
      <c r="B193" s="3"/>
      <c r="C193" s="1"/>
      <c r="D193" s="11"/>
      <c r="E193" s="11"/>
      <c r="F193" s="11"/>
      <c r="G193" s="11"/>
      <c r="H193" s="11"/>
      <c r="I193" s="11"/>
      <c r="K193" s="465"/>
      <c r="L193" s="466"/>
      <c r="M193" s="466"/>
      <c r="N193" s="466"/>
      <c r="O193" s="466"/>
      <c r="P193" s="466"/>
      <c r="Q193" s="466"/>
      <c r="R193" s="466"/>
      <c r="S193" s="466"/>
      <c r="T193" s="466"/>
      <c r="U193" s="467"/>
    </row>
    <row r="194" spans="1:21" ht="15" customHeight="1" thickBot="1" x14ac:dyDescent="0.3">
      <c r="A194" s="1"/>
      <c r="B194" s="3"/>
      <c r="C194" s="1"/>
      <c r="D194" s="11"/>
      <c r="E194" s="11"/>
      <c r="F194" s="11"/>
      <c r="G194" s="11"/>
      <c r="H194" s="11"/>
      <c r="I194" s="11"/>
      <c r="K194" s="468"/>
      <c r="L194" s="469"/>
      <c r="M194" s="469"/>
      <c r="N194" s="469"/>
      <c r="O194" s="469"/>
      <c r="P194" s="469"/>
      <c r="Q194" s="469"/>
      <c r="R194" s="469"/>
      <c r="S194" s="469"/>
      <c r="T194" s="469"/>
      <c r="U194" s="470"/>
    </row>
    <row r="195" spans="1:21" ht="15" customHeight="1" x14ac:dyDescent="0.25">
      <c r="A195" s="1"/>
      <c r="B195" s="3"/>
      <c r="C195" s="1"/>
      <c r="D195" s="11"/>
      <c r="E195" s="11"/>
      <c r="F195" s="11"/>
      <c r="G195" s="11"/>
      <c r="H195" s="11"/>
      <c r="I195" s="11"/>
      <c r="K195" s="11"/>
      <c r="L195" s="11"/>
      <c r="M195" s="11"/>
      <c r="N195" s="11"/>
      <c r="O195" s="11"/>
      <c r="P195" s="11"/>
      <c r="Q195" s="11"/>
      <c r="R195" s="11"/>
      <c r="S195" s="11"/>
      <c r="T195" s="11"/>
      <c r="U195" s="11"/>
    </row>
    <row r="196" spans="1:21" ht="13.5" thickBot="1" x14ac:dyDescent="0.3">
      <c r="A196" s="1"/>
      <c r="B196" s="3"/>
      <c r="C196" s="1"/>
      <c r="D196" s="11"/>
      <c r="E196" s="11"/>
      <c r="F196" s="11"/>
      <c r="G196" s="11"/>
      <c r="H196" s="11"/>
      <c r="I196" s="11"/>
      <c r="K196" s="11"/>
      <c r="L196" s="11"/>
      <c r="M196" s="11"/>
      <c r="N196" s="11"/>
      <c r="O196" s="11"/>
      <c r="P196" s="11"/>
      <c r="Q196" s="11"/>
      <c r="R196" s="11"/>
      <c r="S196" s="11"/>
      <c r="T196" s="11"/>
      <c r="U196" s="11"/>
    </row>
    <row r="197" spans="1:21" ht="13.5" thickBot="1" x14ac:dyDescent="0.3">
      <c r="D197" s="471" t="s">
        <v>4</v>
      </c>
      <c r="E197" s="472"/>
      <c r="F197" s="473"/>
      <c r="J197" s="4"/>
      <c r="K197" s="499" t="s">
        <v>326</v>
      </c>
      <c r="L197" s="500"/>
      <c r="M197" s="500"/>
      <c r="N197" s="500"/>
      <c r="O197" s="500"/>
      <c r="P197" s="500"/>
      <c r="Q197" s="500"/>
      <c r="R197" s="500"/>
      <c r="S197" s="500"/>
      <c r="T197" s="500"/>
      <c r="U197" s="501"/>
    </row>
    <row r="198" spans="1:21" ht="13.5" thickBot="1" x14ac:dyDescent="0.3">
      <c r="A198" s="1"/>
      <c r="B198" s="3"/>
      <c r="C198" s="302"/>
      <c r="D198" s="344" t="s">
        <v>299</v>
      </c>
      <c r="E198" s="344"/>
      <c r="F198" s="345">
        <v>46138</v>
      </c>
      <c r="G198" s="11"/>
      <c r="H198" s="11"/>
      <c r="I198" s="11"/>
      <c r="J198" s="4"/>
      <c r="K198" s="69" t="s">
        <v>75</v>
      </c>
      <c r="L198" s="69" t="s">
        <v>46</v>
      </c>
      <c r="M198" s="69" t="s">
        <v>47</v>
      </c>
      <c r="N198" s="70" t="s">
        <v>48</v>
      </c>
      <c r="O198" s="71" t="s">
        <v>49</v>
      </c>
      <c r="P198" s="72" t="s">
        <v>50</v>
      </c>
      <c r="Q198" s="502" t="s">
        <v>77</v>
      </c>
      <c r="R198" s="503"/>
      <c r="S198" s="504"/>
      <c r="T198" s="69" t="s">
        <v>51</v>
      </c>
      <c r="U198" s="69" t="s">
        <v>52</v>
      </c>
    </row>
    <row r="199" spans="1:21" x14ac:dyDescent="0.25">
      <c r="A199" s="16">
        <v>46135</v>
      </c>
      <c r="B199" s="74" t="s">
        <v>297</v>
      </c>
      <c r="C199" s="76">
        <v>0.83333333333333337</v>
      </c>
      <c r="D199" s="83" t="s">
        <v>29</v>
      </c>
      <c r="E199" s="83" t="s">
        <v>13</v>
      </c>
      <c r="F199" s="83" t="s">
        <v>164</v>
      </c>
      <c r="G199" s="83">
        <v>5</v>
      </c>
      <c r="H199" s="83" t="s">
        <v>14</v>
      </c>
      <c r="I199" s="83">
        <v>2</v>
      </c>
      <c r="J199" s="4"/>
      <c r="K199" s="78" t="s">
        <v>53</v>
      </c>
      <c r="L199" s="174" t="s">
        <v>29</v>
      </c>
      <c r="M199" s="180">
        <v>28</v>
      </c>
      <c r="N199" s="170">
        <v>25</v>
      </c>
      <c r="O199" s="171">
        <v>1</v>
      </c>
      <c r="P199" s="172">
        <v>2</v>
      </c>
      <c r="Q199" s="180">
        <v>129</v>
      </c>
      <c r="R199" s="190" t="s">
        <v>14</v>
      </c>
      <c r="S199" s="191">
        <v>38</v>
      </c>
      <c r="T199" s="355">
        <f>Q199-S199</f>
        <v>91</v>
      </c>
      <c r="U199" s="90">
        <f>N199*3+O199</f>
        <v>76</v>
      </c>
    </row>
    <row r="200" spans="1:21" x14ac:dyDescent="0.25">
      <c r="A200" s="62"/>
      <c r="B200" s="74"/>
      <c r="C200" s="76">
        <v>0.52083333333333337</v>
      </c>
      <c r="D200" s="83" t="s">
        <v>26</v>
      </c>
      <c r="E200" s="83" t="s">
        <v>13</v>
      </c>
      <c r="F200" s="83" t="s">
        <v>217</v>
      </c>
      <c r="G200" s="83">
        <v>3</v>
      </c>
      <c r="H200" s="83" t="s">
        <v>14</v>
      </c>
      <c r="I200" s="83">
        <v>1</v>
      </c>
      <c r="J200" s="4"/>
      <c r="K200" s="75" t="s">
        <v>54</v>
      </c>
      <c r="L200" s="210" t="s">
        <v>124</v>
      </c>
      <c r="M200" s="181">
        <v>28</v>
      </c>
      <c r="N200" s="182">
        <v>21</v>
      </c>
      <c r="O200" s="183">
        <v>2</v>
      </c>
      <c r="P200" s="184">
        <v>5</v>
      </c>
      <c r="Q200" s="181">
        <v>129</v>
      </c>
      <c r="R200" s="185" t="s">
        <v>14</v>
      </c>
      <c r="S200" s="186">
        <v>35</v>
      </c>
      <c r="T200" s="410">
        <f>Q200-S200</f>
        <v>94</v>
      </c>
      <c r="U200" s="91">
        <f>N200*3+O200</f>
        <v>65</v>
      </c>
    </row>
    <row r="201" spans="1:21" x14ac:dyDescent="0.25">
      <c r="A201" s="62"/>
      <c r="B201" s="74"/>
      <c r="C201" s="76">
        <v>0.54166666666666663</v>
      </c>
      <c r="D201" s="83" t="s">
        <v>218</v>
      </c>
      <c r="E201" s="83" t="s">
        <v>13</v>
      </c>
      <c r="F201" s="83" t="s">
        <v>138</v>
      </c>
      <c r="G201" s="83">
        <v>1</v>
      </c>
      <c r="H201" s="83" t="s">
        <v>14</v>
      </c>
      <c r="I201" s="83">
        <v>4</v>
      </c>
      <c r="J201" s="4"/>
      <c r="K201" s="41" t="s">
        <v>55</v>
      </c>
      <c r="L201" s="123" t="s">
        <v>164</v>
      </c>
      <c r="M201" s="57">
        <v>28</v>
      </c>
      <c r="N201" s="54">
        <v>19</v>
      </c>
      <c r="O201" s="55">
        <v>5</v>
      </c>
      <c r="P201" s="56">
        <v>4</v>
      </c>
      <c r="Q201" s="57">
        <v>104</v>
      </c>
      <c r="R201" s="58" t="s">
        <v>14</v>
      </c>
      <c r="S201" s="59">
        <v>32</v>
      </c>
      <c r="T201" s="49">
        <f>Q201-S201</f>
        <v>72</v>
      </c>
      <c r="U201" s="92">
        <f>N201*3+O201</f>
        <v>62</v>
      </c>
    </row>
    <row r="202" spans="1:21" x14ac:dyDescent="0.25">
      <c r="A202" s="62"/>
      <c r="B202" s="77" t="s">
        <v>171</v>
      </c>
      <c r="C202" s="76">
        <v>0.625</v>
      </c>
      <c r="D202" s="77" t="s">
        <v>282</v>
      </c>
      <c r="E202" s="83" t="s">
        <v>13</v>
      </c>
      <c r="F202" s="83" t="s">
        <v>32</v>
      </c>
      <c r="G202" s="77">
        <v>0</v>
      </c>
      <c r="H202" s="77" t="s">
        <v>14</v>
      </c>
      <c r="I202" s="77">
        <v>3</v>
      </c>
      <c r="J202" s="4"/>
      <c r="K202" s="41" t="s">
        <v>56</v>
      </c>
      <c r="L202" s="61" t="s">
        <v>137</v>
      </c>
      <c r="M202" s="43">
        <v>29</v>
      </c>
      <c r="N202" s="44">
        <v>19</v>
      </c>
      <c r="O202" s="45">
        <v>5</v>
      </c>
      <c r="P202" s="46">
        <v>5</v>
      </c>
      <c r="Q202" s="43">
        <v>99</v>
      </c>
      <c r="R202" s="47" t="s">
        <v>14</v>
      </c>
      <c r="S202" s="48">
        <v>61</v>
      </c>
      <c r="T202" s="52">
        <f>Q202-S202</f>
        <v>38</v>
      </c>
      <c r="U202" s="92">
        <f>N202*3+O202</f>
        <v>62</v>
      </c>
    </row>
    <row r="203" spans="1:21" x14ac:dyDescent="0.25">
      <c r="A203" s="62"/>
      <c r="B203" s="74"/>
      <c r="C203" s="76">
        <v>0.625</v>
      </c>
      <c r="D203" s="276" t="s">
        <v>10</v>
      </c>
      <c r="E203" s="83" t="s">
        <v>13</v>
      </c>
      <c r="F203" s="83" t="s">
        <v>27</v>
      </c>
      <c r="G203" s="83">
        <v>4</v>
      </c>
      <c r="H203" s="83" t="s">
        <v>14</v>
      </c>
      <c r="I203" s="83">
        <v>4</v>
      </c>
      <c r="J203" s="4"/>
      <c r="K203" s="41" t="s">
        <v>57</v>
      </c>
      <c r="L203" s="68" t="s">
        <v>122</v>
      </c>
      <c r="M203" s="43">
        <v>28</v>
      </c>
      <c r="N203" s="211">
        <v>16</v>
      </c>
      <c r="O203" s="212">
        <v>7</v>
      </c>
      <c r="P203" s="213">
        <v>5</v>
      </c>
      <c r="Q203" s="80">
        <v>122</v>
      </c>
      <c r="R203" s="81" t="s">
        <v>14</v>
      </c>
      <c r="S203" s="82">
        <v>70</v>
      </c>
      <c r="T203" s="49">
        <f>Q203-S203</f>
        <v>52</v>
      </c>
      <c r="U203" s="341">
        <f>N203*3+O203-1</f>
        <v>54</v>
      </c>
    </row>
    <row r="204" spans="1:21" x14ac:dyDescent="0.25">
      <c r="A204" s="62"/>
      <c r="B204" s="74"/>
      <c r="C204" s="76">
        <v>0.625</v>
      </c>
      <c r="D204" s="83" t="s">
        <v>162</v>
      </c>
      <c r="E204" s="83" t="s">
        <v>13</v>
      </c>
      <c r="F204" s="83" t="s">
        <v>12</v>
      </c>
      <c r="G204" s="83">
        <v>4</v>
      </c>
      <c r="H204" s="83" t="s">
        <v>14</v>
      </c>
      <c r="I204" s="83">
        <v>1</v>
      </c>
      <c r="J204" s="4"/>
      <c r="K204" s="41" t="s">
        <v>58</v>
      </c>
      <c r="L204" s="61" t="s">
        <v>217</v>
      </c>
      <c r="M204" s="43">
        <v>28</v>
      </c>
      <c r="N204" s="44">
        <v>16</v>
      </c>
      <c r="O204" s="45">
        <v>6</v>
      </c>
      <c r="P204" s="46">
        <v>6</v>
      </c>
      <c r="Q204" s="43">
        <v>86</v>
      </c>
      <c r="R204" s="47" t="s">
        <v>14</v>
      </c>
      <c r="S204" s="48">
        <v>46</v>
      </c>
      <c r="T204" s="51">
        <f>Q204-S204</f>
        <v>40</v>
      </c>
      <c r="U204" s="92">
        <f>N204*3+O204</f>
        <v>54</v>
      </c>
    </row>
    <row r="205" spans="1:21" x14ac:dyDescent="0.25">
      <c r="A205" s="62"/>
      <c r="B205" s="74"/>
      <c r="C205" s="76">
        <v>0.625</v>
      </c>
      <c r="D205" s="83" t="s">
        <v>137</v>
      </c>
      <c r="E205" s="83" t="s">
        <v>13</v>
      </c>
      <c r="F205" s="83" t="s">
        <v>122</v>
      </c>
      <c r="G205" s="83">
        <v>5</v>
      </c>
      <c r="H205" s="83" t="s">
        <v>14</v>
      </c>
      <c r="I205" s="83">
        <v>5</v>
      </c>
      <c r="J205" s="4"/>
      <c r="K205" s="41" t="s">
        <v>59</v>
      </c>
      <c r="L205" s="61" t="s">
        <v>162</v>
      </c>
      <c r="M205" s="43">
        <v>29</v>
      </c>
      <c r="N205" s="44">
        <v>14</v>
      </c>
      <c r="O205" s="45">
        <v>4</v>
      </c>
      <c r="P205" s="46">
        <v>11</v>
      </c>
      <c r="Q205" s="43">
        <v>109</v>
      </c>
      <c r="R205" s="47" t="s">
        <v>14</v>
      </c>
      <c r="S205" s="48">
        <v>69</v>
      </c>
      <c r="T205" s="51">
        <f>Q205-S205</f>
        <v>40</v>
      </c>
      <c r="U205" s="92">
        <f>N205*3+O205</f>
        <v>46</v>
      </c>
    </row>
    <row r="206" spans="1:21" x14ac:dyDescent="0.25">
      <c r="A206" s="62"/>
      <c r="B206" s="74"/>
      <c r="C206" s="76">
        <v>0.625</v>
      </c>
      <c r="D206" s="83" t="s">
        <v>216</v>
      </c>
      <c r="E206" s="83" t="s">
        <v>13</v>
      </c>
      <c r="F206" s="83" t="s">
        <v>124</v>
      </c>
      <c r="G206" s="83">
        <v>0</v>
      </c>
      <c r="H206" s="83" t="s">
        <v>14</v>
      </c>
      <c r="I206" s="83">
        <v>6</v>
      </c>
      <c r="J206" s="4"/>
      <c r="K206" s="41" t="s">
        <v>60</v>
      </c>
      <c r="L206" s="61" t="s">
        <v>26</v>
      </c>
      <c r="M206" s="43">
        <v>28</v>
      </c>
      <c r="N206" s="44">
        <v>14</v>
      </c>
      <c r="O206" s="45">
        <v>1</v>
      </c>
      <c r="P206" s="46">
        <v>13</v>
      </c>
      <c r="Q206" s="43">
        <v>80</v>
      </c>
      <c r="R206" s="47" t="s">
        <v>14</v>
      </c>
      <c r="S206" s="48">
        <v>70</v>
      </c>
      <c r="T206" s="51">
        <f>Q206-S206</f>
        <v>10</v>
      </c>
      <c r="U206" s="92">
        <f>N206*3+O206</f>
        <v>43</v>
      </c>
    </row>
    <row r="207" spans="1:21" x14ac:dyDescent="0.25">
      <c r="A207" s="1"/>
      <c r="B207" s="3"/>
      <c r="C207" s="302"/>
      <c r="D207" s="83" t="s">
        <v>109</v>
      </c>
      <c r="E207" s="83"/>
      <c r="F207" s="77" t="s">
        <v>204</v>
      </c>
      <c r="G207" s="11"/>
      <c r="H207" s="11"/>
      <c r="I207" s="11"/>
      <c r="J207" s="4"/>
      <c r="K207" s="41" t="s">
        <v>61</v>
      </c>
      <c r="L207" s="61" t="s">
        <v>258</v>
      </c>
      <c r="M207" s="125">
        <v>29</v>
      </c>
      <c r="N207" s="44">
        <v>12</v>
      </c>
      <c r="O207" s="45">
        <v>4</v>
      </c>
      <c r="P207" s="46">
        <v>13</v>
      </c>
      <c r="Q207" s="125">
        <v>70</v>
      </c>
      <c r="R207" s="126" t="s">
        <v>14</v>
      </c>
      <c r="S207" s="127">
        <v>71</v>
      </c>
      <c r="T207" s="51">
        <f>Q207-S207</f>
        <v>-1</v>
      </c>
      <c r="U207" s="92">
        <f>N207*3+O207</f>
        <v>40</v>
      </c>
    </row>
    <row r="208" spans="1:21" x14ac:dyDescent="0.25">
      <c r="A208" s="1"/>
      <c r="B208" s="3"/>
      <c r="C208" s="302"/>
      <c r="D208" s="11"/>
      <c r="E208" s="11"/>
      <c r="F208" s="169"/>
      <c r="G208" s="11"/>
      <c r="H208" s="11"/>
      <c r="I208" s="11"/>
      <c r="J208" s="4"/>
      <c r="K208" s="41" t="s">
        <v>62</v>
      </c>
      <c r="L208" s="61" t="s">
        <v>109</v>
      </c>
      <c r="M208" s="43">
        <v>28</v>
      </c>
      <c r="N208" s="44">
        <v>12</v>
      </c>
      <c r="O208" s="45">
        <v>4</v>
      </c>
      <c r="P208" s="46">
        <v>12</v>
      </c>
      <c r="Q208" s="43">
        <v>85</v>
      </c>
      <c r="R208" s="47" t="s">
        <v>14</v>
      </c>
      <c r="S208" s="48">
        <v>57</v>
      </c>
      <c r="T208" s="60">
        <f>Q208-S208</f>
        <v>28</v>
      </c>
      <c r="U208" s="335">
        <f>N208*3+O208-1</f>
        <v>39</v>
      </c>
    </row>
    <row r="209" spans="1:21" x14ac:dyDescent="0.25">
      <c r="A209" s="1"/>
      <c r="B209" s="9"/>
      <c r="C209" s="302"/>
      <c r="D209" s="344" t="s">
        <v>307</v>
      </c>
      <c r="E209" s="344"/>
      <c r="F209" s="345">
        <v>46145</v>
      </c>
      <c r="G209" s="11"/>
      <c r="H209" s="11"/>
      <c r="I209" s="11"/>
      <c r="J209" s="4"/>
      <c r="K209" s="41" t="s">
        <v>63</v>
      </c>
      <c r="L209" s="61" t="s">
        <v>27</v>
      </c>
      <c r="M209" s="43">
        <v>28</v>
      </c>
      <c r="N209" s="44">
        <v>12</v>
      </c>
      <c r="O209" s="45">
        <v>3</v>
      </c>
      <c r="P209" s="46">
        <v>13</v>
      </c>
      <c r="Q209" s="43">
        <v>72</v>
      </c>
      <c r="R209" s="47" t="s">
        <v>14</v>
      </c>
      <c r="S209" s="48">
        <v>79</v>
      </c>
      <c r="T209" s="51">
        <f>Q209-S209</f>
        <v>-7</v>
      </c>
      <c r="U209" s="92">
        <f>N209*3+O209</f>
        <v>39</v>
      </c>
    </row>
    <row r="210" spans="1:21" x14ac:dyDescent="0.25">
      <c r="A210" s="62"/>
      <c r="B210" s="74"/>
      <c r="C210" s="76">
        <v>0.54166666666666663</v>
      </c>
      <c r="D210" s="83" t="s">
        <v>32</v>
      </c>
      <c r="E210" s="83" t="s">
        <v>13</v>
      </c>
      <c r="F210" s="83" t="s">
        <v>218</v>
      </c>
      <c r="G210" s="83"/>
      <c r="H210" s="83" t="s">
        <v>14</v>
      </c>
      <c r="I210" s="83"/>
      <c r="J210" s="4"/>
      <c r="K210" s="41" t="s">
        <v>64</v>
      </c>
      <c r="L210" s="61" t="s">
        <v>12</v>
      </c>
      <c r="M210" s="43">
        <v>28</v>
      </c>
      <c r="N210" s="44">
        <v>9</v>
      </c>
      <c r="O210" s="45">
        <v>2</v>
      </c>
      <c r="P210" s="46">
        <v>17</v>
      </c>
      <c r="Q210" s="43">
        <v>52</v>
      </c>
      <c r="R210" s="47" t="s">
        <v>14</v>
      </c>
      <c r="S210" s="48">
        <v>102</v>
      </c>
      <c r="T210" s="51">
        <f>Q210-S210</f>
        <v>-50</v>
      </c>
      <c r="U210" s="92">
        <f>N210*3+O210</f>
        <v>29</v>
      </c>
    </row>
    <row r="211" spans="1:21" x14ac:dyDescent="0.25">
      <c r="A211" s="62"/>
      <c r="B211" s="74"/>
      <c r="C211" s="76">
        <v>0.625</v>
      </c>
      <c r="D211" s="83" t="s">
        <v>138</v>
      </c>
      <c r="E211" s="83" t="s">
        <v>13</v>
      </c>
      <c r="F211" s="83" t="s">
        <v>27</v>
      </c>
      <c r="G211" s="83"/>
      <c r="H211" s="83" t="s">
        <v>14</v>
      </c>
      <c r="I211" s="83"/>
      <c r="J211" s="4"/>
      <c r="K211" s="41" t="s">
        <v>65</v>
      </c>
      <c r="L211" s="61" t="s">
        <v>259</v>
      </c>
      <c r="M211" s="43">
        <v>28</v>
      </c>
      <c r="N211" s="44">
        <v>8</v>
      </c>
      <c r="O211" s="45">
        <v>2</v>
      </c>
      <c r="P211" s="46">
        <v>18</v>
      </c>
      <c r="Q211" s="43">
        <v>68</v>
      </c>
      <c r="R211" s="47" t="s">
        <v>14</v>
      </c>
      <c r="S211" s="48">
        <v>97</v>
      </c>
      <c r="T211" s="51">
        <f>Q211-S211</f>
        <v>-29</v>
      </c>
      <c r="U211" s="92">
        <f>N211*3+O211</f>
        <v>26</v>
      </c>
    </row>
    <row r="212" spans="1:21" x14ac:dyDescent="0.25">
      <c r="A212" s="62"/>
      <c r="B212" s="77" t="s">
        <v>171</v>
      </c>
      <c r="C212" s="76">
        <v>0.625</v>
      </c>
      <c r="D212" s="83" t="s">
        <v>217</v>
      </c>
      <c r="E212" s="83" t="s">
        <v>13</v>
      </c>
      <c r="F212" s="77" t="s">
        <v>282</v>
      </c>
      <c r="G212" s="438" t="s">
        <v>224</v>
      </c>
      <c r="H212" s="439"/>
      <c r="I212" s="440"/>
      <c r="J212" s="4"/>
      <c r="K212" s="41" t="s">
        <v>71</v>
      </c>
      <c r="L212" s="61" t="s">
        <v>10</v>
      </c>
      <c r="M212" s="379">
        <v>29</v>
      </c>
      <c r="N212" s="380">
        <v>7</v>
      </c>
      <c r="O212" s="381">
        <v>2</v>
      </c>
      <c r="P212" s="46">
        <v>20</v>
      </c>
      <c r="Q212" s="43">
        <v>68</v>
      </c>
      <c r="R212" s="47" t="s">
        <v>14</v>
      </c>
      <c r="S212" s="48">
        <v>126</v>
      </c>
      <c r="T212" s="51">
        <f>Q212-S212</f>
        <v>-58</v>
      </c>
      <c r="U212" s="92">
        <f>N212*3+O212</f>
        <v>23</v>
      </c>
    </row>
    <row r="213" spans="1:21" x14ac:dyDescent="0.25">
      <c r="A213" s="62"/>
      <c r="B213" s="74"/>
      <c r="C213" s="76">
        <v>0.625</v>
      </c>
      <c r="D213" s="83" t="s">
        <v>122</v>
      </c>
      <c r="E213" s="83" t="s">
        <v>13</v>
      </c>
      <c r="F213" s="83" t="s">
        <v>29</v>
      </c>
      <c r="G213" s="83"/>
      <c r="H213" s="83" t="s">
        <v>14</v>
      </c>
      <c r="I213" s="83"/>
      <c r="J213" s="4"/>
      <c r="K213" s="41" t="s">
        <v>66</v>
      </c>
      <c r="L213" s="61" t="s">
        <v>138</v>
      </c>
      <c r="M213" s="379">
        <v>28</v>
      </c>
      <c r="N213" s="380">
        <v>5</v>
      </c>
      <c r="O213" s="381">
        <v>2</v>
      </c>
      <c r="P213" s="46">
        <v>21</v>
      </c>
      <c r="Q213" s="43">
        <v>42</v>
      </c>
      <c r="R213" s="47" t="s">
        <v>14</v>
      </c>
      <c r="S213" s="48">
        <v>155</v>
      </c>
      <c r="T213" s="51">
        <f>Q213-S213</f>
        <v>-113</v>
      </c>
      <c r="U213" s="92">
        <f>N213*3+O213</f>
        <v>17</v>
      </c>
    </row>
    <row r="214" spans="1:21" x14ac:dyDescent="0.25">
      <c r="A214" s="62"/>
      <c r="B214" s="74"/>
      <c r="C214" s="76">
        <v>0.64583333333333337</v>
      </c>
      <c r="D214" s="83" t="s">
        <v>109</v>
      </c>
      <c r="E214" s="83" t="s">
        <v>13</v>
      </c>
      <c r="F214" s="83" t="s">
        <v>162</v>
      </c>
      <c r="G214" s="83"/>
      <c r="H214" s="83" t="s">
        <v>14</v>
      </c>
      <c r="I214" s="83"/>
      <c r="J214" s="4"/>
      <c r="K214" s="262" t="s">
        <v>67</v>
      </c>
      <c r="L214" s="263" t="s">
        <v>32</v>
      </c>
      <c r="M214" s="268">
        <v>28</v>
      </c>
      <c r="N214" s="269">
        <v>5</v>
      </c>
      <c r="O214" s="270">
        <v>2</v>
      </c>
      <c r="P214" s="257">
        <v>21</v>
      </c>
      <c r="Q214" s="254">
        <v>35</v>
      </c>
      <c r="R214" s="258" t="s">
        <v>14</v>
      </c>
      <c r="S214" s="259">
        <v>118</v>
      </c>
      <c r="T214" s="260">
        <f t="shared" ref="T214:T216" si="1">Q214-S214</f>
        <v>-83</v>
      </c>
      <c r="U214" s="261">
        <f t="shared" ref="U214:U216" si="2">N214*3+O214</f>
        <v>17</v>
      </c>
    </row>
    <row r="215" spans="1:21" ht="13.5" thickBot="1" x14ac:dyDescent="0.3">
      <c r="A215" s="62"/>
      <c r="B215" s="74"/>
      <c r="C215" s="76">
        <v>0.64583333333333337</v>
      </c>
      <c r="D215" s="83" t="s">
        <v>124</v>
      </c>
      <c r="E215" s="83" t="s">
        <v>13</v>
      </c>
      <c r="F215" s="83" t="s">
        <v>26</v>
      </c>
      <c r="G215" s="83"/>
      <c r="H215" s="83" t="s">
        <v>14</v>
      </c>
      <c r="I215" s="83"/>
      <c r="J215" s="4"/>
      <c r="K215" s="124" t="s">
        <v>68</v>
      </c>
      <c r="L215" s="347" t="s">
        <v>282</v>
      </c>
      <c r="M215" s="329">
        <v>28</v>
      </c>
      <c r="N215" s="330">
        <v>0</v>
      </c>
      <c r="O215" s="331">
        <v>0</v>
      </c>
      <c r="P215" s="332">
        <v>28</v>
      </c>
      <c r="Q215" s="329">
        <v>3</v>
      </c>
      <c r="R215" s="331" t="s">
        <v>14</v>
      </c>
      <c r="S215" s="332">
        <v>127</v>
      </c>
      <c r="T215" s="300">
        <f t="shared" si="1"/>
        <v>-124</v>
      </c>
      <c r="U215" s="300">
        <v>0</v>
      </c>
    </row>
    <row r="216" spans="1:21" ht="13.5" thickBot="1" x14ac:dyDescent="0.3">
      <c r="A216" s="62"/>
      <c r="B216" s="74"/>
      <c r="C216" s="76">
        <v>0.64583333333333337</v>
      </c>
      <c r="D216" s="83" t="s">
        <v>164</v>
      </c>
      <c r="E216" s="83" t="s">
        <v>13</v>
      </c>
      <c r="F216" s="83" t="s">
        <v>216</v>
      </c>
      <c r="G216" s="83"/>
      <c r="H216" s="83" t="s">
        <v>14</v>
      </c>
      <c r="I216" s="83"/>
      <c r="J216" s="4"/>
      <c r="K216" s="33"/>
      <c r="L216" s="33" t="s">
        <v>74</v>
      </c>
      <c r="M216" s="150">
        <f>SUM(M197:M215)</f>
        <v>480</v>
      </c>
      <c r="N216" s="35">
        <f>SUM(N197:N215)</f>
        <v>214</v>
      </c>
      <c r="O216" s="36">
        <f>SUM(O197:O215)</f>
        <v>52</v>
      </c>
      <c r="P216" s="34">
        <f>SUM(P197:P215)</f>
        <v>214</v>
      </c>
      <c r="Q216" s="148">
        <f>SUM(Q197:Q215)</f>
        <v>1353</v>
      </c>
      <c r="R216" s="149" t="s">
        <v>14</v>
      </c>
      <c r="S216" s="150">
        <f>SUM(S197:S215)</f>
        <v>1353</v>
      </c>
      <c r="T216" s="33">
        <f>SUM(T197:T215)</f>
        <v>0</v>
      </c>
      <c r="U216" s="151">
        <f>SUM(U197:U215)</f>
        <v>692</v>
      </c>
    </row>
    <row r="217" spans="1:21" ht="13.5" thickBot="1" x14ac:dyDescent="0.3">
      <c r="A217" s="62"/>
      <c r="B217" s="74"/>
      <c r="C217" s="76">
        <v>0.64583333333333337</v>
      </c>
      <c r="D217" s="83" t="s">
        <v>12</v>
      </c>
      <c r="E217" s="83" t="s">
        <v>13</v>
      </c>
      <c r="F217" s="83" t="s">
        <v>137</v>
      </c>
      <c r="G217" s="83"/>
      <c r="H217" s="83" t="s">
        <v>14</v>
      </c>
      <c r="I217" s="83"/>
      <c r="J217" s="4"/>
      <c r="K217" s="11"/>
      <c r="L217" s="11"/>
      <c r="M217" s="11"/>
      <c r="N217" s="11"/>
      <c r="O217" s="11"/>
      <c r="P217" s="11"/>
      <c r="Q217" s="11"/>
      <c r="R217" s="11"/>
      <c r="S217" s="11"/>
      <c r="T217" s="11"/>
      <c r="U217" s="11"/>
    </row>
    <row r="218" spans="1:21" ht="12.75" customHeight="1" x14ac:dyDescent="0.25">
      <c r="A218" s="1"/>
      <c r="B218" s="3"/>
      <c r="C218" s="302"/>
      <c r="D218" s="276" t="s">
        <v>10</v>
      </c>
      <c r="E218" s="83"/>
      <c r="F218" s="77" t="s">
        <v>204</v>
      </c>
      <c r="G218" s="11"/>
      <c r="H218" s="11"/>
      <c r="I218" s="11"/>
      <c r="K218" s="462" t="s">
        <v>311</v>
      </c>
      <c r="L218" s="463"/>
      <c r="M218" s="463"/>
      <c r="N218" s="463"/>
      <c r="O218" s="463"/>
      <c r="P218" s="463"/>
      <c r="Q218" s="463"/>
      <c r="R218" s="463"/>
      <c r="S218" s="463"/>
      <c r="T218" s="463"/>
      <c r="U218" s="464"/>
    </row>
    <row r="219" spans="1:21" x14ac:dyDescent="0.25">
      <c r="A219" s="22"/>
      <c r="B219" s="22"/>
      <c r="C219" s="10"/>
      <c r="D219" s="11"/>
      <c r="E219" s="11"/>
      <c r="F219" s="11"/>
      <c r="G219" s="11"/>
      <c r="H219" s="11"/>
      <c r="I219" s="11"/>
      <c r="K219" s="465"/>
      <c r="L219" s="466"/>
      <c r="M219" s="466"/>
      <c r="N219" s="466"/>
      <c r="O219" s="466"/>
      <c r="P219" s="466"/>
      <c r="Q219" s="466"/>
      <c r="R219" s="466"/>
      <c r="S219" s="466"/>
      <c r="T219" s="466"/>
      <c r="U219" s="467"/>
    </row>
    <row r="220" spans="1:21" x14ac:dyDescent="0.25">
      <c r="A220" s="22"/>
      <c r="B220" s="22"/>
      <c r="C220" s="10"/>
      <c r="D220" s="11"/>
      <c r="E220" s="11"/>
      <c r="F220" s="11"/>
      <c r="G220" s="11"/>
      <c r="H220" s="11"/>
      <c r="I220" s="11"/>
      <c r="K220" s="465"/>
      <c r="L220" s="466"/>
      <c r="M220" s="466"/>
      <c r="N220" s="466"/>
      <c r="O220" s="466"/>
      <c r="P220" s="466"/>
      <c r="Q220" s="466"/>
      <c r="R220" s="466"/>
      <c r="S220" s="466"/>
      <c r="T220" s="466"/>
      <c r="U220" s="467"/>
    </row>
    <row r="221" spans="1:21" x14ac:dyDescent="0.25">
      <c r="A221" s="22"/>
      <c r="B221" s="22"/>
      <c r="C221" s="10"/>
      <c r="D221" s="11"/>
      <c r="E221" s="11"/>
      <c r="F221" s="11"/>
      <c r="G221" s="11"/>
      <c r="H221" s="11"/>
      <c r="I221" s="11"/>
      <c r="K221" s="465"/>
      <c r="L221" s="466"/>
      <c r="M221" s="466"/>
      <c r="N221" s="466"/>
      <c r="O221" s="466"/>
      <c r="P221" s="466"/>
      <c r="Q221" s="466"/>
      <c r="R221" s="466"/>
      <c r="S221" s="466"/>
      <c r="T221" s="466"/>
      <c r="U221" s="467"/>
    </row>
    <row r="222" spans="1:21" x14ac:dyDescent="0.25">
      <c r="A222" s="22"/>
      <c r="B222" s="22"/>
      <c r="C222" s="10"/>
      <c r="D222" s="11"/>
      <c r="E222" s="11"/>
      <c r="F222" s="11"/>
      <c r="G222" s="11"/>
      <c r="H222" s="11"/>
      <c r="I222" s="11"/>
      <c r="K222" s="465"/>
      <c r="L222" s="466"/>
      <c r="M222" s="466"/>
      <c r="N222" s="466"/>
      <c r="O222" s="466"/>
      <c r="P222" s="466"/>
      <c r="Q222" s="466"/>
      <c r="R222" s="466"/>
      <c r="S222" s="466"/>
      <c r="T222" s="466"/>
      <c r="U222" s="467"/>
    </row>
    <row r="223" spans="1:21" x14ac:dyDescent="0.25">
      <c r="A223" s="22"/>
      <c r="B223" s="22"/>
      <c r="C223" s="10"/>
      <c r="D223" s="11"/>
      <c r="E223" s="11"/>
      <c r="F223" s="11"/>
      <c r="G223" s="11"/>
      <c r="H223" s="11"/>
      <c r="I223" s="11"/>
      <c r="K223" s="465"/>
      <c r="L223" s="466"/>
      <c r="M223" s="466"/>
      <c r="N223" s="466"/>
      <c r="O223" s="466"/>
      <c r="P223" s="466"/>
      <c r="Q223" s="466"/>
      <c r="R223" s="466"/>
      <c r="S223" s="466"/>
      <c r="T223" s="466"/>
      <c r="U223" s="467"/>
    </row>
    <row r="224" spans="1:21" x14ac:dyDescent="0.25">
      <c r="A224" s="22"/>
      <c r="B224" s="22"/>
      <c r="C224" s="10"/>
      <c r="D224" s="11"/>
      <c r="E224" s="11"/>
      <c r="F224" s="11"/>
      <c r="G224" s="11"/>
      <c r="H224" s="11"/>
      <c r="I224" s="11"/>
      <c r="K224" s="465"/>
      <c r="L224" s="466"/>
      <c r="M224" s="466"/>
      <c r="N224" s="466"/>
      <c r="O224" s="466"/>
      <c r="P224" s="466"/>
      <c r="Q224" s="466"/>
      <c r="R224" s="466"/>
      <c r="S224" s="466"/>
      <c r="T224" s="466"/>
      <c r="U224" s="467"/>
    </row>
    <row r="225" spans="1:21" ht="15" customHeight="1" x14ac:dyDescent="0.25">
      <c r="A225" s="22"/>
      <c r="B225" s="22"/>
      <c r="C225" s="10"/>
      <c r="D225" s="11"/>
      <c r="E225" s="11"/>
      <c r="F225" s="11"/>
      <c r="G225" s="11"/>
      <c r="H225" s="11"/>
      <c r="I225" s="11"/>
      <c r="K225" s="465"/>
      <c r="L225" s="466"/>
      <c r="M225" s="466"/>
      <c r="N225" s="466"/>
      <c r="O225" s="466"/>
      <c r="P225" s="466"/>
      <c r="Q225" s="466"/>
      <c r="R225" s="466"/>
      <c r="S225" s="466"/>
      <c r="T225" s="466"/>
      <c r="U225" s="467"/>
    </row>
    <row r="226" spans="1:21" x14ac:dyDescent="0.25">
      <c r="A226" s="22"/>
      <c r="B226" s="22"/>
      <c r="C226" s="10"/>
      <c r="D226" s="11"/>
      <c r="E226" s="11"/>
      <c r="F226" s="11"/>
      <c r="G226" s="11"/>
      <c r="H226" s="11"/>
      <c r="I226" s="11"/>
      <c r="K226" s="465"/>
      <c r="L226" s="466"/>
      <c r="M226" s="466"/>
      <c r="N226" s="466"/>
      <c r="O226" s="466"/>
      <c r="P226" s="466"/>
      <c r="Q226" s="466"/>
      <c r="R226" s="466"/>
      <c r="S226" s="466"/>
      <c r="T226" s="466"/>
      <c r="U226" s="467"/>
    </row>
    <row r="227" spans="1:21" ht="13.5" thickBot="1" x14ac:dyDescent="0.3">
      <c r="A227" s="22"/>
      <c r="B227" s="22"/>
      <c r="C227" s="10"/>
      <c r="D227" s="11"/>
      <c r="E227" s="11"/>
      <c r="F227" s="11"/>
      <c r="G227" s="11"/>
      <c r="H227" s="11"/>
      <c r="I227" s="11"/>
      <c r="K227" s="468"/>
      <c r="L227" s="469"/>
      <c r="M227" s="469"/>
      <c r="N227" s="469"/>
      <c r="O227" s="469"/>
      <c r="P227" s="469"/>
      <c r="Q227" s="469"/>
      <c r="R227" s="469"/>
      <c r="S227" s="469"/>
      <c r="T227" s="469"/>
      <c r="U227" s="470"/>
    </row>
    <row r="228" spans="1:21" ht="13.5" thickBot="1" x14ac:dyDescent="0.3">
      <c r="K228" s="73"/>
      <c r="L228" s="73"/>
      <c r="M228" s="73"/>
      <c r="N228" s="73"/>
      <c r="O228" s="73"/>
      <c r="P228" s="73"/>
      <c r="Q228" s="73"/>
      <c r="R228" s="73"/>
      <c r="S228" s="73"/>
      <c r="T228" s="73"/>
      <c r="U228" s="73"/>
    </row>
    <row r="229" spans="1:21" ht="13.5" thickBot="1" x14ac:dyDescent="0.3">
      <c r="D229" s="471" t="s">
        <v>5</v>
      </c>
      <c r="E229" s="472"/>
      <c r="F229" s="473"/>
      <c r="K229" s="499" t="s">
        <v>327</v>
      </c>
      <c r="L229" s="500"/>
      <c r="M229" s="500"/>
      <c r="N229" s="500"/>
      <c r="O229" s="500"/>
      <c r="P229" s="500"/>
      <c r="Q229" s="500"/>
      <c r="R229" s="500"/>
      <c r="S229" s="500"/>
      <c r="T229" s="500"/>
      <c r="U229" s="501"/>
    </row>
    <row r="230" spans="1:21" ht="13.5" thickBot="1" x14ac:dyDescent="0.3">
      <c r="A230" s="1"/>
      <c r="B230" s="1"/>
      <c r="C230" s="1"/>
      <c r="D230" s="195" t="s">
        <v>300</v>
      </c>
      <c r="E230" s="195"/>
      <c r="F230" s="196">
        <v>45928</v>
      </c>
      <c r="G230" s="11"/>
      <c r="H230" s="11"/>
      <c r="I230" s="11"/>
      <c r="K230" s="69" t="s">
        <v>75</v>
      </c>
      <c r="L230" s="69" t="s">
        <v>46</v>
      </c>
      <c r="M230" s="69" t="s">
        <v>47</v>
      </c>
      <c r="N230" s="70" t="s">
        <v>48</v>
      </c>
      <c r="O230" s="71" t="s">
        <v>49</v>
      </c>
      <c r="P230" s="72" t="s">
        <v>50</v>
      </c>
      <c r="Q230" s="502" t="s">
        <v>77</v>
      </c>
      <c r="R230" s="503"/>
      <c r="S230" s="504"/>
      <c r="T230" s="69" t="s">
        <v>51</v>
      </c>
      <c r="U230" s="69" t="s">
        <v>52</v>
      </c>
    </row>
    <row r="231" spans="1:21" x14ac:dyDescent="0.25">
      <c r="A231" s="16">
        <v>46133</v>
      </c>
      <c r="B231" s="74" t="s">
        <v>301</v>
      </c>
      <c r="C231" s="76">
        <v>0.83333333333333337</v>
      </c>
      <c r="D231" s="276" t="s">
        <v>222</v>
      </c>
      <c r="E231" s="83" t="s">
        <v>13</v>
      </c>
      <c r="F231" s="276" t="s">
        <v>223</v>
      </c>
      <c r="G231" s="83">
        <v>6</v>
      </c>
      <c r="H231" s="83" t="s">
        <v>14</v>
      </c>
      <c r="I231" s="83">
        <v>3</v>
      </c>
      <c r="K231" s="78" t="s">
        <v>53</v>
      </c>
      <c r="L231" s="266" t="s">
        <v>260</v>
      </c>
      <c r="M231" s="180">
        <v>28</v>
      </c>
      <c r="N231" s="219">
        <v>23</v>
      </c>
      <c r="O231" s="220">
        <v>4</v>
      </c>
      <c r="P231" s="221">
        <v>1</v>
      </c>
      <c r="Q231" s="222">
        <v>111</v>
      </c>
      <c r="R231" s="223" t="s">
        <v>14</v>
      </c>
      <c r="S231" s="224">
        <v>37</v>
      </c>
      <c r="T231" s="204">
        <f>Q231-S231</f>
        <v>74</v>
      </c>
      <c r="U231" s="90">
        <f>N231*3+O231</f>
        <v>73</v>
      </c>
    </row>
    <row r="232" spans="1:21" x14ac:dyDescent="0.25">
      <c r="A232" s="1"/>
      <c r="B232" s="1"/>
      <c r="C232" s="1"/>
      <c r="D232" s="195" t="s">
        <v>302</v>
      </c>
      <c r="E232" s="195"/>
      <c r="F232" s="196" t="s">
        <v>303</v>
      </c>
      <c r="G232" s="11"/>
      <c r="H232" s="11"/>
      <c r="I232" s="11"/>
      <c r="K232" s="75" t="s">
        <v>54</v>
      </c>
      <c r="L232" s="210" t="s">
        <v>123</v>
      </c>
      <c r="M232" s="181">
        <v>28</v>
      </c>
      <c r="N232" s="225">
        <v>21</v>
      </c>
      <c r="O232" s="226">
        <v>3</v>
      </c>
      <c r="P232" s="227">
        <v>4</v>
      </c>
      <c r="Q232" s="181">
        <v>99</v>
      </c>
      <c r="R232" s="185" t="s">
        <v>14</v>
      </c>
      <c r="S232" s="186">
        <v>28</v>
      </c>
      <c r="T232" s="398">
        <f>Q232-S232</f>
        <v>71</v>
      </c>
      <c r="U232" s="91">
        <f>N232*3+O232</f>
        <v>66</v>
      </c>
    </row>
    <row r="233" spans="1:21" x14ac:dyDescent="0.25">
      <c r="A233" s="16">
        <v>46133</v>
      </c>
      <c r="B233" s="74" t="s">
        <v>301</v>
      </c>
      <c r="C233" s="76">
        <v>0.83333333333333337</v>
      </c>
      <c r="D233" s="276" t="s">
        <v>229</v>
      </c>
      <c r="E233" s="83" t="s">
        <v>13</v>
      </c>
      <c r="F233" s="276" t="s">
        <v>226</v>
      </c>
      <c r="G233" s="83">
        <v>0</v>
      </c>
      <c r="H233" s="83" t="s">
        <v>14</v>
      </c>
      <c r="I233" s="83">
        <v>7</v>
      </c>
      <c r="K233" s="41" t="s">
        <v>55</v>
      </c>
      <c r="L233" s="123" t="s">
        <v>230</v>
      </c>
      <c r="M233" s="57">
        <v>28</v>
      </c>
      <c r="N233" s="214">
        <v>20</v>
      </c>
      <c r="O233" s="215">
        <v>3</v>
      </c>
      <c r="P233" s="216">
        <v>5</v>
      </c>
      <c r="Q233" s="57">
        <v>103</v>
      </c>
      <c r="R233" s="58" t="s">
        <v>14</v>
      </c>
      <c r="S233" s="59">
        <v>40</v>
      </c>
      <c r="T233" s="382">
        <f>Q233-S233</f>
        <v>63</v>
      </c>
      <c r="U233" s="341">
        <f>N233*3+O233-1</f>
        <v>62</v>
      </c>
    </row>
    <row r="234" spans="1:21" x14ac:dyDescent="0.25">
      <c r="A234" s="430">
        <v>46135</v>
      </c>
      <c r="B234" s="74" t="s">
        <v>297</v>
      </c>
      <c r="C234" s="76">
        <v>0.83333333333333337</v>
      </c>
      <c r="D234" s="276" t="s">
        <v>228</v>
      </c>
      <c r="E234" s="83" t="s">
        <v>13</v>
      </c>
      <c r="F234" s="276" t="s">
        <v>221</v>
      </c>
      <c r="G234" s="83">
        <v>5</v>
      </c>
      <c r="H234" s="83" t="s">
        <v>14</v>
      </c>
      <c r="I234" s="83">
        <v>4</v>
      </c>
      <c r="K234" s="41" t="s">
        <v>56</v>
      </c>
      <c r="L234" s="61" t="s">
        <v>227</v>
      </c>
      <c r="M234" s="125">
        <v>28</v>
      </c>
      <c r="N234" s="205">
        <v>16</v>
      </c>
      <c r="O234" s="206">
        <v>8</v>
      </c>
      <c r="P234" s="207">
        <v>4</v>
      </c>
      <c r="Q234" s="125">
        <v>86</v>
      </c>
      <c r="R234" s="126" t="s">
        <v>14</v>
      </c>
      <c r="S234" s="127">
        <v>46</v>
      </c>
      <c r="T234" s="271">
        <f>Q234-S234</f>
        <v>40</v>
      </c>
      <c r="U234" s="92">
        <f>N234*3+O234</f>
        <v>56</v>
      </c>
    </row>
    <row r="235" spans="1:21" x14ac:dyDescent="0.25">
      <c r="A235" s="1"/>
      <c r="B235" s="1"/>
      <c r="C235" s="1"/>
      <c r="D235" s="169"/>
      <c r="E235" s="11"/>
      <c r="F235" s="169"/>
      <c r="G235" s="11"/>
      <c r="H235" s="11"/>
      <c r="I235" s="11"/>
      <c r="K235" s="41" t="s">
        <v>57</v>
      </c>
      <c r="L235" s="61" t="s">
        <v>225</v>
      </c>
      <c r="M235" s="125">
        <v>28</v>
      </c>
      <c r="N235" s="205">
        <v>17</v>
      </c>
      <c r="O235" s="206">
        <v>3</v>
      </c>
      <c r="P235" s="207">
        <v>8</v>
      </c>
      <c r="Q235" s="125">
        <v>89</v>
      </c>
      <c r="R235" s="126" t="s">
        <v>14</v>
      </c>
      <c r="S235" s="127">
        <v>50</v>
      </c>
      <c r="T235" s="208">
        <f>Q235-S235</f>
        <v>39</v>
      </c>
      <c r="U235" s="92">
        <f>N235*3+O235</f>
        <v>54</v>
      </c>
    </row>
    <row r="236" spans="1:21" x14ac:dyDescent="0.25">
      <c r="A236" s="1"/>
      <c r="B236" s="1"/>
      <c r="C236" s="1"/>
      <c r="D236" s="195" t="s">
        <v>299</v>
      </c>
      <c r="E236" s="195"/>
      <c r="F236" s="196">
        <v>46138</v>
      </c>
      <c r="G236" s="11"/>
      <c r="H236" s="11"/>
      <c r="I236" s="11"/>
      <c r="K236" s="41" t="s">
        <v>58</v>
      </c>
      <c r="L236" s="61" t="s">
        <v>263</v>
      </c>
      <c r="M236" s="43">
        <v>28</v>
      </c>
      <c r="N236" s="205">
        <v>13</v>
      </c>
      <c r="O236" s="206">
        <v>5</v>
      </c>
      <c r="P236" s="207">
        <v>10</v>
      </c>
      <c r="Q236" s="43">
        <v>79</v>
      </c>
      <c r="R236" s="47" t="s">
        <v>14</v>
      </c>
      <c r="S236" s="48">
        <v>75</v>
      </c>
      <c r="T236" s="518">
        <f>Q236-S236</f>
        <v>4</v>
      </c>
      <c r="U236" s="335">
        <f>N236*3+O236-1</f>
        <v>43</v>
      </c>
    </row>
    <row r="237" spans="1:21" x14ac:dyDescent="0.25">
      <c r="A237" s="62"/>
      <c r="B237" s="62"/>
      <c r="C237" s="76">
        <v>0.52083333333333337</v>
      </c>
      <c r="D237" s="276" t="s">
        <v>222</v>
      </c>
      <c r="E237" s="83" t="s">
        <v>13</v>
      </c>
      <c r="F237" s="276" t="s">
        <v>226</v>
      </c>
      <c r="G237" s="83">
        <v>0</v>
      </c>
      <c r="H237" s="83" t="s">
        <v>14</v>
      </c>
      <c r="I237" s="83">
        <v>6</v>
      </c>
      <c r="K237" s="41" t="s">
        <v>59</v>
      </c>
      <c r="L237" s="61" t="s">
        <v>261</v>
      </c>
      <c r="M237" s="43">
        <v>29</v>
      </c>
      <c r="N237" s="205">
        <v>13</v>
      </c>
      <c r="O237" s="206">
        <v>4</v>
      </c>
      <c r="P237" s="207">
        <v>12</v>
      </c>
      <c r="Q237" s="43">
        <v>86</v>
      </c>
      <c r="R237" s="47" t="s">
        <v>14</v>
      </c>
      <c r="S237" s="48">
        <v>95</v>
      </c>
      <c r="T237" s="208">
        <f>Q237-S237</f>
        <v>-9</v>
      </c>
      <c r="U237" s="92">
        <f>N237*3+O237</f>
        <v>43</v>
      </c>
    </row>
    <row r="238" spans="1:21" x14ac:dyDescent="0.25">
      <c r="A238" s="273"/>
      <c r="B238" s="62"/>
      <c r="C238" s="76">
        <v>0.54166666666666663</v>
      </c>
      <c r="D238" s="276" t="s">
        <v>219</v>
      </c>
      <c r="E238" s="83" t="s">
        <v>13</v>
      </c>
      <c r="F238" s="276" t="s">
        <v>221</v>
      </c>
      <c r="G238" s="83">
        <v>4</v>
      </c>
      <c r="H238" s="83" t="s">
        <v>14</v>
      </c>
      <c r="I238" s="83">
        <v>2</v>
      </c>
      <c r="K238" s="41" t="s">
        <v>60</v>
      </c>
      <c r="L238" s="61" t="s">
        <v>34</v>
      </c>
      <c r="M238" s="43">
        <v>29</v>
      </c>
      <c r="N238" s="205">
        <v>13</v>
      </c>
      <c r="O238" s="206">
        <v>3</v>
      </c>
      <c r="P238" s="207">
        <v>13</v>
      </c>
      <c r="Q238" s="43">
        <v>84</v>
      </c>
      <c r="R238" s="47" t="s">
        <v>14</v>
      </c>
      <c r="S238" s="48">
        <v>70</v>
      </c>
      <c r="T238" s="209">
        <f>Q238-S238</f>
        <v>14</v>
      </c>
      <c r="U238" s="92">
        <f>N238*3+O238</f>
        <v>42</v>
      </c>
    </row>
    <row r="239" spans="1:21" x14ac:dyDescent="0.25">
      <c r="A239" s="62"/>
      <c r="B239" s="62"/>
      <c r="C239" s="76">
        <v>0.54166666666666663</v>
      </c>
      <c r="D239" s="276" t="s">
        <v>34</v>
      </c>
      <c r="E239" s="83" t="s">
        <v>13</v>
      </c>
      <c r="F239" s="276" t="s">
        <v>230</v>
      </c>
      <c r="G239" s="83">
        <v>3</v>
      </c>
      <c r="H239" s="83" t="s">
        <v>14</v>
      </c>
      <c r="I239" s="83">
        <v>3</v>
      </c>
      <c r="K239" s="41" t="s">
        <v>61</v>
      </c>
      <c r="L239" s="61" t="s">
        <v>219</v>
      </c>
      <c r="M239" s="43">
        <v>28</v>
      </c>
      <c r="N239" s="205">
        <v>12</v>
      </c>
      <c r="O239" s="206">
        <v>5</v>
      </c>
      <c r="P239" s="207">
        <v>11</v>
      </c>
      <c r="Q239" s="43">
        <v>67</v>
      </c>
      <c r="R239" s="47" t="s">
        <v>14</v>
      </c>
      <c r="S239" s="48">
        <v>69</v>
      </c>
      <c r="T239" s="209">
        <f>Q239-S239</f>
        <v>-2</v>
      </c>
      <c r="U239" s="92">
        <f>N239*3+O239</f>
        <v>41</v>
      </c>
    </row>
    <row r="240" spans="1:21" x14ac:dyDescent="0.25">
      <c r="A240" s="62"/>
      <c r="B240" s="62"/>
      <c r="C240" s="76">
        <v>0.625</v>
      </c>
      <c r="D240" s="83" t="s">
        <v>123</v>
      </c>
      <c r="E240" s="83" t="s">
        <v>13</v>
      </c>
      <c r="F240" s="276" t="s">
        <v>223</v>
      </c>
      <c r="G240" s="83">
        <v>3</v>
      </c>
      <c r="H240" s="83" t="s">
        <v>14</v>
      </c>
      <c r="I240" s="83">
        <v>0</v>
      </c>
      <c r="K240" s="41" t="s">
        <v>62</v>
      </c>
      <c r="L240" s="61" t="s">
        <v>262</v>
      </c>
      <c r="M240" s="43">
        <v>28</v>
      </c>
      <c r="N240" s="205">
        <v>11</v>
      </c>
      <c r="O240" s="206">
        <v>3</v>
      </c>
      <c r="P240" s="207">
        <v>14</v>
      </c>
      <c r="Q240" s="43">
        <v>74</v>
      </c>
      <c r="R240" s="47" t="s">
        <v>14</v>
      </c>
      <c r="S240" s="48">
        <v>67</v>
      </c>
      <c r="T240" s="209">
        <f>Q240-S240</f>
        <v>7</v>
      </c>
      <c r="U240" s="92">
        <f>N240*3+O240</f>
        <v>36</v>
      </c>
    </row>
    <row r="241" spans="1:21" x14ac:dyDescent="0.25">
      <c r="A241" s="62"/>
      <c r="B241" s="62"/>
      <c r="C241" s="76">
        <v>0.625</v>
      </c>
      <c r="D241" s="276" t="s">
        <v>129</v>
      </c>
      <c r="E241" s="83" t="s">
        <v>13</v>
      </c>
      <c r="F241" s="276" t="s">
        <v>220</v>
      </c>
      <c r="G241" s="83">
        <v>4</v>
      </c>
      <c r="H241" s="83" t="s">
        <v>14</v>
      </c>
      <c r="I241" s="83">
        <v>3</v>
      </c>
      <c r="K241" s="41" t="s">
        <v>63</v>
      </c>
      <c r="L241" s="61" t="s">
        <v>228</v>
      </c>
      <c r="M241" s="125">
        <v>29</v>
      </c>
      <c r="N241" s="205">
        <v>11</v>
      </c>
      <c r="O241" s="206">
        <v>3</v>
      </c>
      <c r="P241" s="207">
        <v>15</v>
      </c>
      <c r="Q241" s="125">
        <v>68</v>
      </c>
      <c r="R241" s="126" t="s">
        <v>14</v>
      </c>
      <c r="S241" s="127">
        <v>78</v>
      </c>
      <c r="T241" s="209">
        <f>Q241-S241</f>
        <v>-10</v>
      </c>
      <c r="U241" s="92">
        <f>N241*3+O241</f>
        <v>36</v>
      </c>
    </row>
    <row r="242" spans="1:21" x14ac:dyDescent="0.25">
      <c r="A242" s="62"/>
      <c r="B242" s="77" t="s">
        <v>171</v>
      </c>
      <c r="C242" s="76">
        <v>0.625</v>
      </c>
      <c r="D242" s="276" t="s">
        <v>7</v>
      </c>
      <c r="E242" s="83" t="s">
        <v>13</v>
      </c>
      <c r="F242" s="346" t="s">
        <v>281</v>
      </c>
      <c r="G242" s="77">
        <v>3</v>
      </c>
      <c r="H242" s="77" t="s">
        <v>14</v>
      </c>
      <c r="I242" s="77">
        <v>0</v>
      </c>
      <c r="K242" s="41" t="s">
        <v>64</v>
      </c>
      <c r="L242" s="61" t="s">
        <v>7</v>
      </c>
      <c r="M242" s="399">
        <v>28</v>
      </c>
      <c r="N242" s="372">
        <v>10</v>
      </c>
      <c r="O242" s="373">
        <v>4</v>
      </c>
      <c r="P242" s="207">
        <v>14</v>
      </c>
      <c r="Q242" s="125">
        <v>66</v>
      </c>
      <c r="R242" s="126" t="s">
        <v>14</v>
      </c>
      <c r="S242" s="127">
        <v>97</v>
      </c>
      <c r="T242" s="209">
        <f>Q242-S242</f>
        <v>-31</v>
      </c>
      <c r="U242" s="341">
        <f>N242*3+O242-1</f>
        <v>33</v>
      </c>
    </row>
    <row r="243" spans="1:21" x14ac:dyDescent="0.25">
      <c r="A243" s="62"/>
      <c r="B243" s="62"/>
      <c r="C243" s="76">
        <v>0.625</v>
      </c>
      <c r="D243" s="276" t="s">
        <v>229</v>
      </c>
      <c r="E243" s="83" t="s">
        <v>13</v>
      </c>
      <c r="F243" s="276" t="s">
        <v>225</v>
      </c>
      <c r="G243" s="83">
        <v>3</v>
      </c>
      <c r="H243" s="83" t="s">
        <v>14</v>
      </c>
      <c r="I243" s="83">
        <v>3</v>
      </c>
      <c r="K243" s="41" t="s">
        <v>65</v>
      </c>
      <c r="L243" s="61" t="s">
        <v>221</v>
      </c>
      <c r="M243" s="399">
        <v>29</v>
      </c>
      <c r="N243" s="380">
        <v>10</v>
      </c>
      <c r="O243" s="381">
        <v>2</v>
      </c>
      <c r="P243" s="46">
        <v>17</v>
      </c>
      <c r="Q243" s="125">
        <v>81</v>
      </c>
      <c r="R243" s="126" t="s">
        <v>14</v>
      </c>
      <c r="S243" s="127">
        <v>101</v>
      </c>
      <c r="T243" s="51">
        <f>Q243-S243</f>
        <v>-20</v>
      </c>
      <c r="U243" s="92">
        <f>N243*3+O243</f>
        <v>32</v>
      </c>
    </row>
    <row r="244" spans="1:21" x14ac:dyDescent="0.25">
      <c r="A244" s="62"/>
      <c r="B244" s="62"/>
      <c r="C244" s="76">
        <v>0.625</v>
      </c>
      <c r="D244" s="276" t="s">
        <v>228</v>
      </c>
      <c r="E244" s="83" t="s">
        <v>13</v>
      </c>
      <c r="F244" s="276" t="s">
        <v>127</v>
      </c>
      <c r="G244" s="83">
        <v>7</v>
      </c>
      <c r="H244" s="83" t="s">
        <v>14</v>
      </c>
      <c r="I244" s="83">
        <v>2</v>
      </c>
      <c r="K244" s="41" t="s">
        <v>71</v>
      </c>
      <c r="L244" s="61" t="s">
        <v>223</v>
      </c>
      <c r="M244" s="43">
        <v>28</v>
      </c>
      <c r="N244" s="205">
        <v>9</v>
      </c>
      <c r="O244" s="206">
        <v>4</v>
      </c>
      <c r="P244" s="207">
        <v>15</v>
      </c>
      <c r="Q244" s="43">
        <v>61</v>
      </c>
      <c r="R244" s="47" t="s">
        <v>14</v>
      </c>
      <c r="S244" s="48">
        <v>73</v>
      </c>
      <c r="T244" s="209">
        <f>Q244-S244</f>
        <v>-12</v>
      </c>
      <c r="U244" s="341">
        <f>N244*3+O244-1</f>
        <v>30</v>
      </c>
    </row>
    <row r="245" spans="1:21" x14ac:dyDescent="0.25">
      <c r="A245" s="1"/>
      <c r="B245" s="1"/>
      <c r="C245" s="1"/>
      <c r="D245" s="342" t="s">
        <v>227</v>
      </c>
      <c r="E245" s="194"/>
      <c r="F245" s="294" t="s">
        <v>204</v>
      </c>
      <c r="G245" s="11"/>
      <c r="H245" s="11"/>
      <c r="I245" s="11"/>
      <c r="K245" s="41" t="s">
        <v>66</v>
      </c>
      <c r="L245" s="61" t="s">
        <v>127</v>
      </c>
      <c r="M245" s="43">
        <v>28</v>
      </c>
      <c r="N245" s="205">
        <v>7</v>
      </c>
      <c r="O245" s="206">
        <v>4</v>
      </c>
      <c r="P245" s="207">
        <v>17</v>
      </c>
      <c r="Q245" s="43">
        <v>46</v>
      </c>
      <c r="R245" s="47" t="s">
        <v>14</v>
      </c>
      <c r="S245" s="48">
        <v>94</v>
      </c>
      <c r="T245" s="209">
        <f>Q245-S245</f>
        <v>-48</v>
      </c>
      <c r="U245" s="92">
        <f>N245*3+O245</f>
        <v>25</v>
      </c>
    </row>
    <row r="246" spans="1:21" x14ac:dyDescent="0.25">
      <c r="A246" s="1"/>
      <c r="B246" s="1"/>
      <c r="C246" s="1"/>
      <c r="D246" s="169"/>
      <c r="E246" s="11"/>
      <c r="F246" s="169"/>
      <c r="G246" s="11"/>
      <c r="H246" s="11"/>
      <c r="I246" s="11"/>
      <c r="K246" s="262" t="s">
        <v>67</v>
      </c>
      <c r="L246" s="263" t="s">
        <v>129</v>
      </c>
      <c r="M246" s="254">
        <v>28</v>
      </c>
      <c r="N246" s="287">
        <v>4</v>
      </c>
      <c r="O246" s="288">
        <v>0</v>
      </c>
      <c r="P246" s="264">
        <v>24</v>
      </c>
      <c r="Q246" s="254">
        <v>43</v>
      </c>
      <c r="R246" s="258" t="s">
        <v>14</v>
      </c>
      <c r="S246" s="259">
        <v>143</v>
      </c>
      <c r="T246" s="265">
        <f>Q246-S246</f>
        <v>-100</v>
      </c>
      <c r="U246" s="261">
        <f>N246*3+O246</f>
        <v>12</v>
      </c>
    </row>
    <row r="247" spans="1:21" ht="13.5" thickBot="1" x14ac:dyDescent="0.3">
      <c r="A247" s="1"/>
      <c r="B247" s="1"/>
      <c r="C247" s="1"/>
      <c r="D247" s="195" t="s">
        <v>307</v>
      </c>
      <c r="E247" s="195"/>
      <c r="F247" s="196">
        <v>46145</v>
      </c>
      <c r="G247" s="11"/>
      <c r="H247" s="11"/>
      <c r="I247" s="11"/>
      <c r="K247" s="300" t="s">
        <v>68</v>
      </c>
      <c r="L247" s="347" t="s">
        <v>281</v>
      </c>
      <c r="M247" s="329">
        <v>28</v>
      </c>
      <c r="N247" s="330">
        <v>0</v>
      </c>
      <c r="O247" s="331">
        <v>2</v>
      </c>
      <c r="P247" s="332">
        <v>26</v>
      </c>
      <c r="Q247" s="329">
        <v>11</v>
      </c>
      <c r="R247" s="331" t="s">
        <v>14</v>
      </c>
      <c r="S247" s="332">
        <v>91</v>
      </c>
      <c r="T247" s="300">
        <f>Q247-S247</f>
        <v>-80</v>
      </c>
      <c r="U247" s="300">
        <v>0</v>
      </c>
    </row>
    <row r="248" spans="1:21" ht="12.75" customHeight="1" thickBot="1" x14ac:dyDescent="0.3">
      <c r="A248" s="62"/>
      <c r="B248" s="62"/>
      <c r="C248" s="76">
        <v>0.54166666666666663</v>
      </c>
      <c r="D248" s="276" t="s">
        <v>220</v>
      </c>
      <c r="E248" s="83" t="s">
        <v>13</v>
      </c>
      <c r="F248" s="276" t="s">
        <v>7</v>
      </c>
      <c r="G248" s="83"/>
      <c r="H248" s="83" t="s">
        <v>14</v>
      </c>
      <c r="I248" s="83"/>
      <c r="K248" s="33"/>
      <c r="L248" s="33" t="s">
        <v>74</v>
      </c>
      <c r="M248" s="150">
        <f>SUM(M229:M247)</f>
        <v>480</v>
      </c>
      <c r="N248" s="35">
        <f>SUM(N229:N247)</f>
        <v>210</v>
      </c>
      <c r="O248" s="36">
        <f>SUM(O229:O247)</f>
        <v>60</v>
      </c>
      <c r="P248" s="34">
        <f>SUM(P229:P247)</f>
        <v>210</v>
      </c>
      <c r="Q248" s="148">
        <f>SUM(Q229:Q247)</f>
        <v>1254</v>
      </c>
      <c r="R248" s="149" t="s">
        <v>14</v>
      </c>
      <c r="S248" s="150">
        <f>SUM(S229:S247)</f>
        <v>1254</v>
      </c>
      <c r="T248" s="33">
        <f>SUM(T229:T247)</f>
        <v>0</v>
      </c>
      <c r="U248" s="151">
        <f>SUM(U229:U247)</f>
        <v>684</v>
      </c>
    </row>
    <row r="249" spans="1:21" ht="13.5" thickBot="1" x14ac:dyDescent="0.3">
      <c r="A249" s="62"/>
      <c r="B249" s="62"/>
      <c r="C249" s="76">
        <v>0.54166666666666663</v>
      </c>
      <c r="D249" s="276" t="s">
        <v>226</v>
      </c>
      <c r="E249" s="83" t="s">
        <v>13</v>
      </c>
      <c r="F249" s="83" t="s">
        <v>123</v>
      </c>
      <c r="G249" s="83"/>
      <c r="H249" s="83" t="s">
        <v>14</v>
      </c>
      <c r="I249" s="83"/>
      <c r="K249" s="11"/>
      <c r="L249" s="11"/>
      <c r="M249" s="11"/>
      <c r="N249" s="11"/>
      <c r="O249" s="11"/>
      <c r="P249" s="11"/>
      <c r="Q249" s="11"/>
      <c r="R249" s="11"/>
      <c r="S249" s="11"/>
      <c r="T249" s="11"/>
      <c r="U249" s="11"/>
    </row>
    <row r="250" spans="1:21" ht="12.75" customHeight="1" x14ac:dyDescent="0.25">
      <c r="A250" s="62"/>
      <c r="B250" s="62"/>
      <c r="C250" s="76">
        <v>0.625</v>
      </c>
      <c r="D250" s="276" t="s">
        <v>129</v>
      </c>
      <c r="E250" s="83" t="s">
        <v>13</v>
      </c>
      <c r="F250" s="276" t="s">
        <v>219</v>
      </c>
      <c r="G250" s="83"/>
      <c r="H250" s="83" t="s">
        <v>14</v>
      </c>
      <c r="I250" s="83"/>
      <c r="K250" s="462" t="s">
        <v>288</v>
      </c>
      <c r="L250" s="463"/>
      <c r="M250" s="463"/>
      <c r="N250" s="463"/>
      <c r="O250" s="463"/>
      <c r="P250" s="463"/>
      <c r="Q250" s="463"/>
      <c r="R250" s="463"/>
      <c r="S250" s="463"/>
      <c r="T250" s="463"/>
      <c r="U250" s="464"/>
    </row>
    <row r="251" spans="1:21" x14ac:dyDescent="0.25">
      <c r="A251" s="62"/>
      <c r="B251" s="62"/>
      <c r="C251" s="76">
        <v>0.625</v>
      </c>
      <c r="D251" s="276" t="s">
        <v>230</v>
      </c>
      <c r="E251" s="83" t="s">
        <v>13</v>
      </c>
      <c r="F251" s="276" t="s">
        <v>222</v>
      </c>
      <c r="G251" s="83"/>
      <c r="H251" s="83" t="s">
        <v>14</v>
      </c>
      <c r="I251" s="83"/>
      <c r="K251" s="465"/>
      <c r="L251" s="466"/>
      <c r="M251" s="466"/>
      <c r="N251" s="466"/>
      <c r="O251" s="466"/>
      <c r="P251" s="466"/>
      <c r="Q251" s="466"/>
      <c r="R251" s="466"/>
      <c r="S251" s="466"/>
      <c r="T251" s="466"/>
      <c r="U251" s="467"/>
    </row>
    <row r="252" spans="1:21" x14ac:dyDescent="0.25">
      <c r="A252" s="62"/>
      <c r="B252" s="62"/>
      <c r="C252" s="76">
        <v>0.625</v>
      </c>
      <c r="D252" s="276" t="s">
        <v>127</v>
      </c>
      <c r="E252" s="83" t="s">
        <v>13</v>
      </c>
      <c r="F252" s="276" t="s">
        <v>34</v>
      </c>
      <c r="G252" s="83"/>
      <c r="H252" s="83" t="s">
        <v>14</v>
      </c>
      <c r="I252" s="83"/>
      <c r="K252" s="465"/>
      <c r="L252" s="466"/>
      <c r="M252" s="466"/>
      <c r="N252" s="466"/>
      <c r="O252" s="466"/>
      <c r="P252" s="466"/>
      <c r="Q252" s="466"/>
      <c r="R252" s="466"/>
      <c r="S252" s="466"/>
      <c r="T252" s="466"/>
      <c r="U252" s="467"/>
    </row>
    <row r="253" spans="1:21" x14ac:dyDescent="0.25">
      <c r="A253" s="62"/>
      <c r="B253" s="62"/>
      <c r="C253" s="76">
        <v>0.625</v>
      </c>
      <c r="D253" s="276" t="s">
        <v>225</v>
      </c>
      <c r="E253" s="83" t="s">
        <v>13</v>
      </c>
      <c r="F253" s="276" t="s">
        <v>227</v>
      </c>
      <c r="G253" s="83"/>
      <c r="H253" s="83" t="s">
        <v>14</v>
      </c>
      <c r="I253" s="83"/>
      <c r="K253" s="465"/>
      <c r="L253" s="466"/>
      <c r="M253" s="466"/>
      <c r="N253" s="466"/>
      <c r="O253" s="466"/>
      <c r="P253" s="466"/>
      <c r="Q253" s="466"/>
      <c r="R253" s="466"/>
      <c r="S253" s="466"/>
      <c r="T253" s="466"/>
      <c r="U253" s="467"/>
    </row>
    <row r="254" spans="1:21" x14ac:dyDescent="0.25">
      <c r="A254" s="62"/>
      <c r="B254" s="77" t="s">
        <v>171</v>
      </c>
      <c r="C254" s="76">
        <v>0.625</v>
      </c>
      <c r="D254" s="346" t="s">
        <v>281</v>
      </c>
      <c r="E254" s="83" t="s">
        <v>13</v>
      </c>
      <c r="F254" s="276" t="s">
        <v>229</v>
      </c>
      <c r="G254" s="438" t="s">
        <v>224</v>
      </c>
      <c r="H254" s="439"/>
      <c r="I254" s="440"/>
      <c r="K254" s="465"/>
      <c r="L254" s="466"/>
      <c r="M254" s="466"/>
      <c r="N254" s="466"/>
      <c r="O254" s="466"/>
      <c r="P254" s="466"/>
      <c r="Q254" s="466"/>
      <c r="R254" s="466"/>
      <c r="S254" s="466"/>
      <c r="T254" s="466"/>
      <c r="U254" s="467"/>
    </row>
    <row r="255" spans="1:21" x14ac:dyDescent="0.25">
      <c r="A255" s="62"/>
      <c r="B255" s="62"/>
      <c r="C255" s="76">
        <v>0.64583333333333337</v>
      </c>
      <c r="D255" s="276" t="s">
        <v>223</v>
      </c>
      <c r="E255" s="83" t="s">
        <v>13</v>
      </c>
      <c r="F255" s="276" t="s">
        <v>221</v>
      </c>
      <c r="G255" s="83"/>
      <c r="H255" s="83" t="s">
        <v>14</v>
      </c>
      <c r="I255" s="83"/>
      <c r="K255" s="465"/>
      <c r="L255" s="466"/>
      <c r="M255" s="466"/>
      <c r="N255" s="466"/>
      <c r="O255" s="466"/>
      <c r="P255" s="466"/>
      <c r="Q255" s="466"/>
      <c r="R255" s="466"/>
      <c r="S255" s="466"/>
      <c r="T255" s="466"/>
      <c r="U255" s="467"/>
    </row>
    <row r="256" spans="1:21" x14ac:dyDescent="0.25">
      <c r="A256" s="1"/>
      <c r="B256" s="1"/>
      <c r="C256" s="1"/>
      <c r="D256" s="342" t="s">
        <v>228</v>
      </c>
      <c r="E256" s="194"/>
      <c r="F256" s="294" t="s">
        <v>204</v>
      </c>
      <c r="G256" s="11"/>
      <c r="H256" s="11"/>
      <c r="I256" s="11"/>
      <c r="K256" s="465"/>
      <c r="L256" s="466"/>
      <c r="M256" s="466"/>
      <c r="N256" s="466"/>
      <c r="O256" s="466"/>
      <c r="P256" s="466"/>
      <c r="Q256" s="466"/>
      <c r="R256" s="466"/>
      <c r="S256" s="466"/>
      <c r="T256" s="466"/>
      <c r="U256" s="467"/>
    </row>
    <row r="257" spans="1:21" x14ac:dyDescent="0.25">
      <c r="K257" s="465"/>
      <c r="L257" s="466"/>
      <c r="M257" s="466"/>
      <c r="N257" s="466"/>
      <c r="O257" s="466"/>
      <c r="P257" s="466"/>
      <c r="Q257" s="466"/>
      <c r="R257" s="466"/>
      <c r="S257" s="466"/>
      <c r="T257" s="466"/>
      <c r="U257" s="467"/>
    </row>
    <row r="258" spans="1:21" x14ac:dyDescent="0.25">
      <c r="K258" s="465"/>
      <c r="L258" s="466"/>
      <c r="M258" s="466"/>
      <c r="N258" s="466"/>
      <c r="O258" s="466"/>
      <c r="P258" s="466"/>
      <c r="Q258" s="466"/>
      <c r="R258" s="466"/>
      <c r="S258" s="466"/>
      <c r="T258" s="466"/>
      <c r="U258" s="467"/>
    </row>
    <row r="259" spans="1:21" ht="13.5" thickBot="1" x14ac:dyDescent="0.3">
      <c r="K259" s="468"/>
      <c r="L259" s="469"/>
      <c r="M259" s="469"/>
      <c r="N259" s="469"/>
      <c r="O259" s="469"/>
      <c r="P259" s="469"/>
      <c r="Q259" s="469"/>
      <c r="R259" s="469"/>
      <c r="S259" s="469"/>
      <c r="T259" s="469"/>
      <c r="U259" s="470"/>
    </row>
    <row r="260" spans="1:21" ht="13.5" thickBot="1" x14ac:dyDescent="0.3">
      <c r="K260" s="11"/>
      <c r="L260" s="11"/>
      <c r="M260" s="11"/>
      <c r="N260" s="11"/>
      <c r="O260" s="11"/>
      <c r="P260" s="11"/>
      <c r="Q260" s="11"/>
      <c r="R260" s="11"/>
      <c r="S260" s="11"/>
      <c r="T260" s="11"/>
      <c r="U260" s="11"/>
    </row>
    <row r="261" spans="1:21" ht="13.5" thickBot="1" x14ac:dyDescent="0.3">
      <c r="D261" s="471" t="s">
        <v>0</v>
      </c>
      <c r="E261" s="472"/>
      <c r="F261" s="473"/>
      <c r="K261" s="474" t="s">
        <v>328</v>
      </c>
      <c r="L261" s="475"/>
      <c r="M261" s="475"/>
      <c r="N261" s="475"/>
      <c r="O261" s="475"/>
      <c r="P261" s="475"/>
      <c r="Q261" s="475"/>
      <c r="R261" s="475"/>
      <c r="S261" s="475"/>
      <c r="T261" s="475"/>
      <c r="U261" s="476"/>
    </row>
    <row r="262" spans="1:21" ht="13.5" thickBot="1" x14ac:dyDescent="0.3">
      <c r="A262" s="1"/>
      <c r="B262" s="3"/>
      <c r="C262" s="302"/>
      <c r="D262" s="195" t="s">
        <v>299</v>
      </c>
      <c r="E262" s="195"/>
      <c r="F262" s="196">
        <v>46138</v>
      </c>
      <c r="G262" s="11"/>
      <c r="H262" s="11"/>
      <c r="I262" s="11"/>
      <c r="K262" s="12" t="s">
        <v>75</v>
      </c>
      <c r="L262" s="12" t="s">
        <v>46</v>
      </c>
      <c r="M262" s="12" t="s">
        <v>47</v>
      </c>
      <c r="N262" s="13" t="s">
        <v>48</v>
      </c>
      <c r="O262" s="14" t="s">
        <v>49</v>
      </c>
      <c r="P262" s="15" t="s">
        <v>50</v>
      </c>
      <c r="Q262" s="450" t="s">
        <v>77</v>
      </c>
      <c r="R262" s="451"/>
      <c r="S262" s="452"/>
      <c r="T262" s="12" t="s">
        <v>51</v>
      </c>
      <c r="U262" s="12" t="s">
        <v>52</v>
      </c>
    </row>
    <row r="263" spans="1:21" x14ac:dyDescent="0.25">
      <c r="A263" s="62"/>
      <c r="B263" s="74"/>
      <c r="C263" s="76">
        <v>0.54166666666666663</v>
      </c>
      <c r="D263" s="83" t="s">
        <v>231</v>
      </c>
      <c r="E263" s="83" t="s">
        <v>13</v>
      </c>
      <c r="F263" s="83" t="s">
        <v>139</v>
      </c>
      <c r="G263" s="83">
        <v>1</v>
      </c>
      <c r="H263" s="83" t="s">
        <v>14</v>
      </c>
      <c r="I263" s="83">
        <v>6</v>
      </c>
      <c r="K263" s="78" t="s">
        <v>53</v>
      </c>
      <c r="L263" s="350" t="s">
        <v>140</v>
      </c>
      <c r="M263" s="351">
        <v>26</v>
      </c>
      <c r="N263" s="170">
        <v>25</v>
      </c>
      <c r="O263" s="171">
        <v>0</v>
      </c>
      <c r="P263" s="172">
        <v>1</v>
      </c>
      <c r="Q263" s="351">
        <v>149</v>
      </c>
      <c r="R263" s="352" t="s">
        <v>14</v>
      </c>
      <c r="S263" s="353">
        <v>30</v>
      </c>
      <c r="T263" s="173">
        <f>Q263-S263</f>
        <v>119</v>
      </c>
      <c r="U263" s="311">
        <f>N263*3+O263</f>
        <v>75</v>
      </c>
    </row>
    <row r="264" spans="1:21" x14ac:dyDescent="0.25">
      <c r="A264" s="62"/>
      <c r="B264" s="74"/>
      <c r="C264" s="76">
        <v>0.54166666666666663</v>
      </c>
      <c r="D264" s="83" t="s">
        <v>141</v>
      </c>
      <c r="E264" s="83" t="s">
        <v>13</v>
      </c>
      <c r="F264" s="83" t="s">
        <v>166</v>
      </c>
      <c r="G264" s="83">
        <v>1</v>
      </c>
      <c r="H264" s="83" t="s">
        <v>14</v>
      </c>
      <c r="I264" s="83">
        <v>3</v>
      </c>
      <c r="K264" s="75" t="s">
        <v>54</v>
      </c>
      <c r="L264" s="84" t="s">
        <v>142</v>
      </c>
      <c r="M264" s="181">
        <v>28</v>
      </c>
      <c r="N264" s="182">
        <v>22</v>
      </c>
      <c r="O264" s="183">
        <v>3</v>
      </c>
      <c r="P264" s="184">
        <v>3</v>
      </c>
      <c r="Q264" s="181">
        <v>134</v>
      </c>
      <c r="R264" s="185" t="s">
        <v>14</v>
      </c>
      <c r="S264" s="186">
        <v>50</v>
      </c>
      <c r="T264" s="179">
        <f>Q264-S264</f>
        <v>84</v>
      </c>
      <c r="U264" s="365">
        <f>N264*3+O264-1</f>
        <v>68</v>
      </c>
    </row>
    <row r="265" spans="1:21" x14ac:dyDescent="0.25">
      <c r="A265" s="62"/>
      <c r="B265" s="77" t="s">
        <v>171</v>
      </c>
      <c r="C265" s="76">
        <v>0.54166666666666663</v>
      </c>
      <c r="D265" s="77" t="s">
        <v>276</v>
      </c>
      <c r="E265" s="83" t="s">
        <v>13</v>
      </c>
      <c r="F265" s="83" t="s">
        <v>36</v>
      </c>
      <c r="G265" s="77">
        <v>0</v>
      </c>
      <c r="H265" s="77" t="s">
        <v>14</v>
      </c>
      <c r="I265" s="77">
        <v>3</v>
      </c>
      <c r="K265" s="50" t="s">
        <v>55</v>
      </c>
      <c r="L265" s="42" t="s">
        <v>266</v>
      </c>
      <c r="M265" s="43">
        <v>26</v>
      </c>
      <c r="N265" s="44">
        <v>20</v>
      </c>
      <c r="O265" s="45">
        <v>2</v>
      </c>
      <c r="P265" s="46">
        <v>4</v>
      </c>
      <c r="Q265" s="43">
        <v>100</v>
      </c>
      <c r="R265" s="47" t="s">
        <v>14</v>
      </c>
      <c r="S265" s="48">
        <v>56</v>
      </c>
      <c r="T265" s="49">
        <f>Q265-S265</f>
        <v>44</v>
      </c>
      <c r="U265" s="341">
        <f>N265*3+O265-1</f>
        <v>61</v>
      </c>
    </row>
    <row r="266" spans="1:21" x14ac:dyDescent="0.25">
      <c r="A266" s="62"/>
      <c r="B266" s="74"/>
      <c r="C266" s="76">
        <v>0.54166666666666663</v>
      </c>
      <c r="D266" s="83" t="s">
        <v>146</v>
      </c>
      <c r="E266" s="83" t="s">
        <v>13</v>
      </c>
      <c r="F266" s="83" t="s">
        <v>142</v>
      </c>
      <c r="G266" s="83">
        <v>1</v>
      </c>
      <c r="H266" s="83" t="s">
        <v>14</v>
      </c>
      <c r="I266" s="83">
        <v>3</v>
      </c>
      <c r="K266" s="50" t="s">
        <v>56</v>
      </c>
      <c r="L266" s="42" t="s">
        <v>139</v>
      </c>
      <c r="M266" s="43">
        <v>27</v>
      </c>
      <c r="N266" s="44">
        <v>17</v>
      </c>
      <c r="O266" s="45">
        <v>3</v>
      </c>
      <c r="P266" s="46">
        <v>7</v>
      </c>
      <c r="Q266" s="43">
        <v>87</v>
      </c>
      <c r="R266" s="47" t="s">
        <v>14</v>
      </c>
      <c r="S266" s="48">
        <v>51</v>
      </c>
      <c r="T266" s="49">
        <f>Q266-S266</f>
        <v>36</v>
      </c>
      <c r="U266" s="92">
        <f>N266*3+O266</f>
        <v>54</v>
      </c>
    </row>
    <row r="267" spans="1:21" x14ac:dyDescent="0.25">
      <c r="A267" s="62"/>
      <c r="B267" s="74"/>
      <c r="C267" s="76">
        <v>0.54166666666666663</v>
      </c>
      <c r="D267" s="83" t="s">
        <v>143</v>
      </c>
      <c r="E267" s="83" t="s">
        <v>13</v>
      </c>
      <c r="F267" s="83" t="s">
        <v>37</v>
      </c>
      <c r="G267" s="83">
        <v>1</v>
      </c>
      <c r="H267" s="83" t="s">
        <v>14</v>
      </c>
      <c r="I267" s="83">
        <v>2</v>
      </c>
      <c r="K267" s="50" t="s">
        <v>57</v>
      </c>
      <c r="L267" s="61" t="s">
        <v>31</v>
      </c>
      <c r="M267" s="125">
        <v>27</v>
      </c>
      <c r="N267" s="44">
        <v>16</v>
      </c>
      <c r="O267" s="45">
        <v>3</v>
      </c>
      <c r="P267" s="46">
        <v>8</v>
      </c>
      <c r="Q267" s="125">
        <v>78</v>
      </c>
      <c r="R267" s="126" t="s">
        <v>14</v>
      </c>
      <c r="S267" s="127">
        <v>54</v>
      </c>
      <c r="T267" s="51">
        <f>Q267-S267</f>
        <v>24</v>
      </c>
      <c r="U267" s="92">
        <f>N267*3+O267</f>
        <v>51</v>
      </c>
    </row>
    <row r="268" spans="1:21" x14ac:dyDescent="0.25">
      <c r="A268" s="62"/>
      <c r="B268" s="74"/>
      <c r="C268" s="76">
        <v>0.625</v>
      </c>
      <c r="D268" s="83" t="s">
        <v>144</v>
      </c>
      <c r="E268" s="83" t="s">
        <v>13</v>
      </c>
      <c r="F268" s="83" t="s">
        <v>233</v>
      </c>
      <c r="G268" s="83">
        <v>1</v>
      </c>
      <c r="H268" s="83" t="s">
        <v>14</v>
      </c>
      <c r="I268" s="83">
        <v>3</v>
      </c>
      <c r="K268" s="50" t="s">
        <v>58</v>
      </c>
      <c r="L268" s="42" t="s">
        <v>265</v>
      </c>
      <c r="M268" s="43">
        <v>28</v>
      </c>
      <c r="N268" s="44">
        <v>15</v>
      </c>
      <c r="O268" s="45">
        <v>4</v>
      </c>
      <c r="P268" s="46">
        <v>9</v>
      </c>
      <c r="Q268" s="43">
        <v>79</v>
      </c>
      <c r="R268" s="47" t="s">
        <v>14</v>
      </c>
      <c r="S268" s="48">
        <v>45</v>
      </c>
      <c r="T268" s="51">
        <f>Q268-S268</f>
        <v>34</v>
      </c>
      <c r="U268" s="92">
        <f>N268*3+O268</f>
        <v>49</v>
      </c>
    </row>
    <row r="269" spans="1:21" x14ac:dyDescent="0.25">
      <c r="A269" s="62"/>
      <c r="B269" s="77" t="s">
        <v>171</v>
      </c>
      <c r="C269" s="76">
        <v>0.625</v>
      </c>
      <c r="D269" s="77" t="s">
        <v>39</v>
      </c>
      <c r="E269" s="83" t="s">
        <v>13</v>
      </c>
      <c r="F269" s="83" t="s">
        <v>232</v>
      </c>
      <c r="G269" s="77">
        <v>0</v>
      </c>
      <c r="H269" s="77" t="s">
        <v>14</v>
      </c>
      <c r="I269" s="77">
        <v>3</v>
      </c>
      <c r="K269" s="50" t="s">
        <v>59</v>
      </c>
      <c r="L269" s="42" t="s">
        <v>36</v>
      </c>
      <c r="M269" s="43">
        <v>27</v>
      </c>
      <c r="N269" s="44">
        <v>14</v>
      </c>
      <c r="O269" s="45">
        <v>2</v>
      </c>
      <c r="P269" s="46">
        <v>11</v>
      </c>
      <c r="Q269" s="43">
        <v>74</v>
      </c>
      <c r="R269" s="47" t="s">
        <v>14</v>
      </c>
      <c r="S269" s="48">
        <v>61</v>
      </c>
      <c r="T269" s="49">
        <f>Q269-S269</f>
        <v>13</v>
      </c>
      <c r="U269" s="41">
        <f>N269*3+O269</f>
        <v>44</v>
      </c>
    </row>
    <row r="270" spans="1:21" x14ac:dyDescent="0.25">
      <c r="A270" s="1"/>
      <c r="B270" s="3"/>
      <c r="C270" s="302"/>
      <c r="D270" s="194" t="s">
        <v>140</v>
      </c>
      <c r="E270" s="194"/>
      <c r="F270" s="27" t="s">
        <v>204</v>
      </c>
      <c r="G270" s="11"/>
      <c r="H270" s="11"/>
      <c r="I270" s="11"/>
      <c r="K270" s="50" t="s">
        <v>60</v>
      </c>
      <c r="L270" s="42" t="s">
        <v>143</v>
      </c>
      <c r="M270" s="43">
        <v>26</v>
      </c>
      <c r="N270" s="44">
        <v>12</v>
      </c>
      <c r="O270" s="45">
        <v>5</v>
      </c>
      <c r="P270" s="46">
        <v>9</v>
      </c>
      <c r="Q270" s="43">
        <v>79</v>
      </c>
      <c r="R270" s="47" t="s">
        <v>14</v>
      </c>
      <c r="S270" s="48">
        <v>53</v>
      </c>
      <c r="T270" s="51">
        <f>Q270-S270</f>
        <v>26</v>
      </c>
      <c r="U270" s="41">
        <f>N270*3+O270</f>
        <v>41</v>
      </c>
    </row>
    <row r="271" spans="1:21" x14ac:dyDescent="0.25">
      <c r="A271" s="1"/>
      <c r="B271" s="3"/>
      <c r="C271" s="302"/>
      <c r="D271" s="83" t="s">
        <v>31</v>
      </c>
      <c r="E271" s="83"/>
      <c r="F271" s="77" t="s">
        <v>204</v>
      </c>
      <c r="G271" s="11"/>
      <c r="H271" s="11"/>
      <c r="I271" s="11"/>
      <c r="K271" s="50" t="s">
        <v>61</v>
      </c>
      <c r="L271" s="61" t="s">
        <v>144</v>
      </c>
      <c r="M271" s="125">
        <v>27</v>
      </c>
      <c r="N271" s="44">
        <v>11</v>
      </c>
      <c r="O271" s="45">
        <v>3</v>
      </c>
      <c r="P271" s="46">
        <v>13</v>
      </c>
      <c r="Q271" s="125">
        <v>62</v>
      </c>
      <c r="R271" s="126" t="s">
        <v>14</v>
      </c>
      <c r="S271" s="127">
        <v>77</v>
      </c>
      <c r="T271" s="52">
        <f>Q271-S271</f>
        <v>-15</v>
      </c>
      <c r="U271" s="92">
        <f>N271*3+O271</f>
        <v>36</v>
      </c>
    </row>
    <row r="272" spans="1:21" x14ac:dyDescent="0.25">
      <c r="A272" s="1"/>
      <c r="B272" s="3"/>
      <c r="C272" s="302"/>
      <c r="D272" s="11"/>
      <c r="E272" s="11"/>
      <c r="F272" s="169"/>
      <c r="G272" s="11"/>
      <c r="H272" s="11"/>
      <c r="I272" s="11"/>
      <c r="K272" s="50" t="s">
        <v>62</v>
      </c>
      <c r="L272" s="42" t="s">
        <v>264</v>
      </c>
      <c r="M272" s="43">
        <v>26</v>
      </c>
      <c r="N272" s="44">
        <v>10</v>
      </c>
      <c r="O272" s="45">
        <v>3</v>
      </c>
      <c r="P272" s="46">
        <v>13</v>
      </c>
      <c r="Q272" s="43">
        <v>78</v>
      </c>
      <c r="R272" s="47" t="s">
        <v>14</v>
      </c>
      <c r="S272" s="48">
        <v>91</v>
      </c>
      <c r="T272" s="52">
        <f>Q272-S272</f>
        <v>-13</v>
      </c>
      <c r="U272" s="92">
        <f>N272*3+O272</f>
        <v>33</v>
      </c>
    </row>
    <row r="273" spans="1:21" x14ac:dyDescent="0.25">
      <c r="A273" s="1"/>
      <c r="B273" s="3"/>
      <c r="C273" s="302"/>
      <c r="D273" s="195" t="s">
        <v>307</v>
      </c>
      <c r="E273" s="195"/>
      <c r="F273" s="196">
        <v>46145</v>
      </c>
      <c r="G273" s="11"/>
      <c r="H273" s="11"/>
      <c r="I273" s="11"/>
      <c r="K273" s="50" t="s">
        <v>63</v>
      </c>
      <c r="L273" s="42" t="s">
        <v>141</v>
      </c>
      <c r="M273" s="43">
        <v>26</v>
      </c>
      <c r="N273" s="44">
        <v>9</v>
      </c>
      <c r="O273" s="45">
        <v>4</v>
      </c>
      <c r="P273" s="46">
        <v>13</v>
      </c>
      <c r="Q273" s="43">
        <v>51</v>
      </c>
      <c r="R273" s="47" t="s">
        <v>14</v>
      </c>
      <c r="S273" s="48">
        <v>73</v>
      </c>
      <c r="T273" s="52">
        <f>Q273-S273</f>
        <v>-22</v>
      </c>
      <c r="U273" s="92">
        <f>N273*3+O273</f>
        <v>31</v>
      </c>
    </row>
    <row r="274" spans="1:21" x14ac:dyDescent="0.25">
      <c r="A274" s="62"/>
      <c r="B274" s="74"/>
      <c r="C274" s="76">
        <v>0.52083333333333337</v>
      </c>
      <c r="D274" s="83" t="s">
        <v>36</v>
      </c>
      <c r="E274" s="83" t="s">
        <v>13</v>
      </c>
      <c r="F274" s="83" t="s">
        <v>146</v>
      </c>
      <c r="G274" s="83"/>
      <c r="H274" s="83" t="s">
        <v>14</v>
      </c>
      <c r="I274" s="83"/>
      <c r="K274" s="50" t="s">
        <v>64</v>
      </c>
      <c r="L274" s="42" t="s">
        <v>271</v>
      </c>
      <c r="M274" s="43">
        <v>27</v>
      </c>
      <c r="N274" s="44">
        <v>8</v>
      </c>
      <c r="O274" s="45">
        <v>0</v>
      </c>
      <c r="P274" s="46">
        <v>19</v>
      </c>
      <c r="Q274" s="43">
        <v>32</v>
      </c>
      <c r="R274" s="47" t="s">
        <v>14</v>
      </c>
      <c r="S274" s="48">
        <v>63</v>
      </c>
      <c r="T274" s="52">
        <f>Q274-S274</f>
        <v>-31</v>
      </c>
      <c r="U274" s="341">
        <f>N274*3+O274-1</f>
        <v>23</v>
      </c>
    </row>
    <row r="275" spans="1:21" x14ac:dyDescent="0.25">
      <c r="A275" s="62"/>
      <c r="B275" s="74"/>
      <c r="C275" s="76">
        <v>0.54166666666666663</v>
      </c>
      <c r="D275" s="83" t="s">
        <v>139</v>
      </c>
      <c r="E275" s="83" t="s">
        <v>13</v>
      </c>
      <c r="F275" s="83" t="s">
        <v>233</v>
      </c>
      <c r="G275" s="83"/>
      <c r="H275" s="83" t="s">
        <v>14</v>
      </c>
      <c r="I275" s="83"/>
      <c r="K275" s="50" t="s">
        <v>65</v>
      </c>
      <c r="L275" s="53" t="s">
        <v>267</v>
      </c>
      <c r="M275" s="43">
        <v>27</v>
      </c>
      <c r="N275" s="44">
        <v>7</v>
      </c>
      <c r="O275" s="45">
        <v>1</v>
      </c>
      <c r="P275" s="46">
        <v>19</v>
      </c>
      <c r="Q275" s="43">
        <v>74</v>
      </c>
      <c r="R275" s="47" t="s">
        <v>14</v>
      </c>
      <c r="S275" s="48">
        <v>162</v>
      </c>
      <c r="T275" s="51">
        <f>Q275-S275</f>
        <v>-88</v>
      </c>
      <c r="U275" s="41">
        <f>N275*3+O275</f>
        <v>22</v>
      </c>
    </row>
    <row r="276" spans="1:21" x14ac:dyDescent="0.25">
      <c r="A276" s="62"/>
      <c r="B276" s="77" t="s">
        <v>171</v>
      </c>
      <c r="C276" s="76">
        <v>0.54166666666666663</v>
      </c>
      <c r="D276" s="83" t="s">
        <v>166</v>
      </c>
      <c r="E276" s="83" t="s">
        <v>13</v>
      </c>
      <c r="F276" s="77" t="s">
        <v>276</v>
      </c>
      <c r="G276" s="438" t="s">
        <v>224</v>
      </c>
      <c r="H276" s="439"/>
      <c r="I276" s="440"/>
      <c r="K276" s="50" t="s">
        <v>71</v>
      </c>
      <c r="L276" s="61" t="s">
        <v>146</v>
      </c>
      <c r="M276" s="125">
        <v>26</v>
      </c>
      <c r="N276" s="44">
        <v>4</v>
      </c>
      <c r="O276" s="45">
        <v>2</v>
      </c>
      <c r="P276" s="46">
        <v>20</v>
      </c>
      <c r="Q276" s="125">
        <v>34</v>
      </c>
      <c r="R276" s="126" t="s">
        <v>14</v>
      </c>
      <c r="S276" s="127">
        <v>104</v>
      </c>
      <c r="T276" s="51">
        <f>Q276-S276</f>
        <v>-70</v>
      </c>
      <c r="U276" s="92">
        <f>N276*3+O276</f>
        <v>14</v>
      </c>
    </row>
    <row r="277" spans="1:21" x14ac:dyDescent="0.25">
      <c r="A277" s="62"/>
      <c r="B277" s="74"/>
      <c r="C277" s="76">
        <v>0.625</v>
      </c>
      <c r="D277" s="83" t="s">
        <v>39</v>
      </c>
      <c r="E277" s="83" t="s">
        <v>13</v>
      </c>
      <c r="F277" s="83" t="s">
        <v>144</v>
      </c>
      <c r="G277" s="83"/>
      <c r="H277" s="83" t="s">
        <v>14</v>
      </c>
      <c r="I277" s="83"/>
      <c r="K277" s="253" t="s">
        <v>66</v>
      </c>
      <c r="L277" s="383" t="s">
        <v>39</v>
      </c>
      <c r="M277" s="254">
        <v>26</v>
      </c>
      <c r="N277" s="255">
        <v>3</v>
      </c>
      <c r="O277" s="256">
        <v>3</v>
      </c>
      <c r="P277" s="257">
        <v>20</v>
      </c>
      <c r="Q277" s="254">
        <v>52</v>
      </c>
      <c r="R277" s="258" t="s">
        <v>14</v>
      </c>
      <c r="S277" s="259">
        <v>118</v>
      </c>
      <c r="T277" s="260">
        <f>Q277-S277</f>
        <v>-66</v>
      </c>
      <c r="U277" s="261">
        <f>N277*3+O277</f>
        <v>12</v>
      </c>
    </row>
    <row r="278" spans="1:21" ht="13.5" thickBot="1" x14ac:dyDescent="0.3">
      <c r="A278" s="62"/>
      <c r="B278" s="74"/>
      <c r="C278" s="76">
        <v>0.625</v>
      </c>
      <c r="D278" s="83" t="s">
        <v>232</v>
      </c>
      <c r="E278" s="83" t="s">
        <v>13</v>
      </c>
      <c r="F278" s="83" t="s">
        <v>141</v>
      </c>
      <c r="G278" s="83"/>
      <c r="H278" s="83" t="s">
        <v>14</v>
      </c>
      <c r="I278" s="83"/>
      <c r="K278" s="333" t="s">
        <v>67</v>
      </c>
      <c r="L278" s="347" t="s">
        <v>276</v>
      </c>
      <c r="M278" s="329">
        <v>26</v>
      </c>
      <c r="N278" s="330">
        <v>0</v>
      </c>
      <c r="O278" s="331">
        <v>0</v>
      </c>
      <c r="P278" s="332">
        <v>26</v>
      </c>
      <c r="Q278" s="329">
        <v>0</v>
      </c>
      <c r="R278" s="331" t="s">
        <v>14</v>
      </c>
      <c r="S278" s="332">
        <v>75</v>
      </c>
      <c r="T278" s="300">
        <f>Q278-S278</f>
        <v>-75</v>
      </c>
      <c r="U278" s="300">
        <v>0</v>
      </c>
    </row>
    <row r="279" spans="1:21" ht="13.5" thickBot="1" x14ac:dyDescent="0.3">
      <c r="A279" s="62"/>
      <c r="B279" s="74"/>
      <c r="C279" s="76">
        <v>0.625</v>
      </c>
      <c r="D279" s="83" t="s">
        <v>140</v>
      </c>
      <c r="E279" s="83" t="s">
        <v>13</v>
      </c>
      <c r="F279" s="83" t="s">
        <v>231</v>
      </c>
      <c r="G279" s="83"/>
      <c r="H279" s="83" t="s">
        <v>14</v>
      </c>
      <c r="I279" s="83"/>
      <c r="K279" s="33"/>
      <c r="L279" s="33" t="s">
        <v>74</v>
      </c>
      <c r="M279" s="150">
        <f>SUM(M263:M278)</f>
        <v>426</v>
      </c>
      <c r="N279" s="35">
        <f>SUM(N263:N278)</f>
        <v>193</v>
      </c>
      <c r="O279" s="36">
        <f>SUM(O263:O278)</f>
        <v>38</v>
      </c>
      <c r="P279" s="34">
        <f>SUM(P263:P278)</f>
        <v>195</v>
      </c>
      <c r="Q279" s="148">
        <f>SUM(Q263:Q278)</f>
        <v>1163</v>
      </c>
      <c r="R279" s="149" t="s">
        <v>14</v>
      </c>
      <c r="S279" s="150">
        <f>SUM(S263:S278)</f>
        <v>1163</v>
      </c>
      <c r="T279" s="33">
        <f>SUM(T263:T278)</f>
        <v>0</v>
      </c>
      <c r="U279" s="151">
        <f>SUM(U263:U278)</f>
        <v>614</v>
      </c>
    </row>
    <row r="280" spans="1:21" ht="12.75" customHeight="1" thickBot="1" x14ac:dyDescent="0.3">
      <c r="A280" s="62"/>
      <c r="B280" s="74"/>
      <c r="C280" s="76">
        <v>0.625</v>
      </c>
      <c r="D280" s="83" t="s">
        <v>142</v>
      </c>
      <c r="E280" s="83" t="s">
        <v>13</v>
      </c>
      <c r="F280" s="83" t="s">
        <v>143</v>
      </c>
      <c r="G280" s="83"/>
      <c r="H280" s="83" t="s">
        <v>14</v>
      </c>
      <c r="I280" s="83"/>
      <c r="K280" s="11"/>
      <c r="L280" s="11"/>
      <c r="M280" s="11"/>
      <c r="N280" s="11"/>
      <c r="O280" s="11"/>
      <c r="P280" s="11"/>
      <c r="Q280" s="11"/>
      <c r="R280" s="11"/>
      <c r="S280" s="11"/>
      <c r="T280" s="11"/>
      <c r="U280" s="11"/>
    </row>
    <row r="281" spans="1:21" ht="12.75" customHeight="1" x14ac:dyDescent="0.25">
      <c r="A281" s="1"/>
      <c r="B281" s="3"/>
      <c r="C281" s="302"/>
      <c r="D281" s="194" t="s">
        <v>31</v>
      </c>
      <c r="E281" s="194"/>
      <c r="F281" s="27" t="s">
        <v>204</v>
      </c>
      <c r="G281" s="11"/>
      <c r="H281" s="11"/>
      <c r="I281" s="11"/>
      <c r="K281" s="441" t="s">
        <v>306</v>
      </c>
      <c r="L281" s="442"/>
      <c r="M281" s="442"/>
      <c r="N281" s="442"/>
      <c r="O281" s="442"/>
      <c r="P281" s="442"/>
      <c r="Q281" s="442"/>
      <c r="R281" s="442"/>
      <c r="S281" s="442"/>
      <c r="T281" s="442"/>
      <c r="U281" s="443"/>
    </row>
    <row r="282" spans="1:21" x14ac:dyDescent="0.25">
      <c r="A282" s="1"/>
      <c r="B282" s="3"/>
      <c r="C282" s="302"/>
      <c r="D282" s="83" t="s">
        <v>37</v>
      </c>
      <c r="E282" s="83"/>
      <c r="F282" s="77" t="s">
        <v>204</v>
      </c>
      <c r="G282" s="11"/>
      <c r="H282" s="11"/>
      <c r="I282" s="11"/>
      <c r="K282" s="444"/>
      <c r="L282" s="445"/>
      <c r="M282" s="445"/>
      <c r="N282" s="445"/>
      <c r="O282" s="445"/>
      <c r="P282" s="445"/>
      <c r="Q282" s="445"/>
      <c r="R282" s="445"/>
      <c r="S282" s="445"/>
      <c r="T282" s="445"/>
      <c r="U282" s="446"/>
    </row>
    <row r="283" spans="1:21" x14ac:dyDescent="0.25">
      <c r="K283" s="444"/>
      <c r="L283" s="445"/>
      <c r="M283" s="445"/>
      <c r="N283" s="445"/>
      <c r="O283" s="445"/>
      <c r="P283" s="445"/>
      <c r="Q283" s="445"/>
      <c r="R283" s="445"/>
      <c r="S283" s="445"/>
      <c r="T283" s="445"/>
      <c r="U283" s="446"/>
    </row>
    <row r="284" spans="1:21" x14ac:dyDescent="0.25">
      <c r="K284" s="444"/>
      <c r="L284" s="445"/>
      <c r="M284" s="445"/>
      <c r="N284" s="445"/>
      <c r="O284" s="445"/>
      <c r="P284" s="445"/>
      <c r="Q284" s="445"/>
      <c r="R284" s="445"/>
      <c r="S284" s="445"/>
      <c r="T284" s="445"/>
      <c r="U284" s="446"/>
    </row>
    <row r="285" spans="1:21" x14ac:dyDescent="0.25">
      <c r="K285" s="444"/>
      <c r="L285" s="445"/>
      <c r="M285" s="445"/>
      <c r="N285" s="445"/>
      <c r="O285" s="445"/>
      <c r="P285" s="445"/>
      <c r="Q285" s="445"/>
      <c r="R285" s="445"/>
      <c r="S285" s="445"/>
      <c r="T285" s="445"/>
      <c r="U285" s="446"/>
    </row>
    <row r="286" spans="1:21" x14ac:dyDescent="0.25">
      <c r="K286" s="444"/>
      <c r="L286" s="445"/>
      <c r="M286" s="445"/>
      <c r="N286" s="445"/>
      <c r="O286" s="445"/>
      <c r="P286" s="445"/>
      <c r="Q286" s="445"/>
      <c r="R286" s="445"/>
      <c r="S286" s="445"/>
      <c r="T286" s="445"/>
      <c r="U286" s="446"/>
    </row>
    <row r="287" spans="1:21" x14ac:dyDescent="0.25">
      <c r="K287" s="444"/>
      <c r="L287" s="445"/>
      <c r="M287" s="445"/>
      <c r="N287" s="445"/>
      <c r="O287" s="445"/>
      <c r="P287" s="445"/>
      <c r="Q287" s="445"/>
      <c r="R287" s="445"/>
      <c r="S287" s="445"/>
      <c r="T287" s="445"/>
      <c r="U287" s="446"/>
    </row>
    <row r="288" spans="1:21" x14ac:dyDescent="0.25">
      <c r="D288" s="11"/>
      <c r="E288" s="11"/>
      <c r="F288" s="11"/>
      <c r="G288" s="11"/>
      <c r="H288" s="11"/>
      <c r="I288" s="11"/>
      <c r="K288" s="444"/>
      <c r="L288" s="445"/>
      <c r="M288" s="445"/>
      <c r="N288" s="445"/>
      <c r="O288" s="445"/>
      <c r="P288" s="445"/>
      <c r="Q288" s="445"/>
      <c r="R288" s="445"/>
      <c r="S288" s="445"/>
      <c r="T288" s="445"/>
      <c r="U288" s="446"/>
    </row>
    <row r="289" spans="1:21" ht="13.5" thickBot="1" x14ac:dyDescent="0.3">
      <c r="D289" s="11"/>
      <c r="E289" s="11"/>
      <c r="F289" s="11"/>
      <c r="G289" s="11"/>
      <c r="H289" s="11"/>
      <c r="I289" s="11"/>
      <c r="K289" s="447"/>
      <c r="L289" s="448"/>
      <c r="M289" s="448"/>
      <c r="N289" s="448"/>
      <c r="O289" s="448"/>
      <c r="P289" s="448"/>
      <c r="Q289" s="448"/>
      <c r="R289" s="448"/>
      <c r="S289" s="448"/>
      <c r="T289" s="448"/>
      <c r="U289" s="449"/>
    </row>
    <row r="290" spans="1:21" x14ac:dyDescent="0.25">
      <c r="D290" s="11"/>
      <c r="E290" s="11"/>
      <c r="F290" s="11"/>
      <c r="G290" s="11"/>
      <c r="H290" s="11"/>
      <c r="I290" s="11"/>
    </row>
    <row r="291" spans="1:21" ht="13.5" thickBot="1" x14ac:dyDescent="0.3">
      <c r="D291" s="11"/>
      <c r="E291" s="11"/>
      <c r="F291" s="11"/>
      <c r="G291" s="11"/>
      <c r="H291" s="11"/>
      <c r="I291" s="11"/>
      <c r="K291" s="9"/>
      <c r="L291" s="9"/>
      <c r="M291" s="9"/>
      <c r="N291" s="9"/>
      <c r="O291" s="9"/>
      <c r="P291" s="9"/>
      <c r="Q291" s="9"/>
      <c r="R291" s="9"/>
      <c r="S291" s="9"/>
      <c r="T291" s="9"/>
      <c r="U291" s="9"/>
    </row>
    <row r="292" spans="1:21" ht="13.5" thickBot="1" x14ac:dyDescent="0.3">
      <c r="D292" s="471" t="s">
        <v>1</v>
      </c>
      <c r="E292" s="472"/>
      <c r="F292" s="473"/>
      <c r="K292" s="474" t="s">
        <v>312</v>
      </c>
      <c r="L292" s="475"/>
      <c r="M292" s="475"/>
      <c r="N292" s="475"/>
      <c r="O292" s="475"/>
      <c r="P292" s="475"/>
      <c r="Q292" s="475"/>
      <c r="R292" s="475"/>
      <c r="S292" s="475"/>
      <c r="T292" s="475"/>
      <c r="U292" s="476"/>
    </row>
    <row r="293" spans="1:21" ht="13.5" thickBot="1" x14ac:dyDescent="0.3">
      <c r="A293" s="1"/>
      <c r="B293" s="1"/>
      <c r="C293" s="1"/>
      <c r="D293" s="195" t="s">
        <v>296</v>
      </c>
      <c r="E293" s="195"/>
      <c r="F293" s="196">
        <v>46131</v>
      </c>
      <c r="G293" s="11"/>
      <c r="H293" s="11"/>
      <c r="I293" s="11"/>
      <c r="K293" s="12" t="s">
        <v>75</v>
      </c>
      <c r="L293" s="12" t="s">
        <v>46</v>
      </c>
      <c r="M293" s="12" t="s">
        <v>47</v>
      </c>
      <c r="N293" s="13" t="s">
        <v>48</v>
      </c>
      <c r="O293" s="14" t="s">
        <v>49</v>
      </c>
      <c r="P293" s="15" t="s">
        <v>50</v>
      </c>
      <c r="Q293" s="450" t="s">
        <v>77</v>
      </c>
      <c r="R293" s="451"/>
      <c r="S293" s="452"/>
      <c r="T293" s="12" t="s">
        <v>51</v>
      </c>
      <c r="U293" s="12" t="s">
        <v>52</v>
      </c>
    </row>
    <row r="294" spans="1:21" x14ac:dyDescent="0.25">
      <c r="A294" s="62"/>
      <c r="B294" s="62"/>
      <c r="C294" s="76">
        <v>0.54166666666666663</v>
      </c>
      <c r="D294" s="83" t="s">
        <v>136</v>
      </c>
      <c r="E294" s="83" t="s">
        <v>13</v>
      </c>
      <c r="F294" s="83" t="s">
        <v>234</v>
      </c>
      <c r="G294" s="83">
        <v>7</v>
      </c>
      <c r="H294" s="83" t="s">
        <v>14</v>
      </c>
      <c r="I294" s="83">
        <v>2</v>
      </c>
      <c r="K294" s="78" t="s">
        <v>53</v>
      </c>
      <c r="L294" s="350" t="s">
        <v>126</v>
      </c>
      <c r="M294" s="180">
        <v>27</v>
      </c>
      <c r="N294" s="170">
        <v>23</v>
      </c>
      <c r="O294" s="171">
        <v>2</v>
      </c>
      <c r="P294" s="172">
        <v>2</v>
      </c>
      <c r="Q294" s="351">
        <v>138</v>
      </c>
      <c r="R294" s="352" t="s">
        <v>14</v>
      </c>
      <c r="S294" s="353">
        <v>38</v>
      </c>
      <c r="T294" s="173">
        <f t="shared" ref="T294:T308" si="3">Q294-S294</f>
        <v>100</v>
      </c>
      <c r="U294" s="384">
        <f>N294*3+O294-1</f>
        <v>70</v>
      </c>
    </row>
    <row r="295" spans="1:21" x14ac:dyDescent="0.25">
      <c r="A295" s="62"/>
      <c r="B295" s="62"/>
      <c r="C295" s="76">
        <v>0.54166666666666663</v>
      </c>
      <c r="D295" s="83" t="s">
        <v>133</v>
      </c>
      <c r="E295" s="83" t="s">
        <v>13</v>
      </c>
      <c r="F295" s="83" t="s">
        <v>9</v>
      </c>
      <c r="G295" s="83">
        <v>3</v>
      </c>
      <c r="H295" s="83" t="s">
        <v>14</v>
      </c>
      <c r="I295" s="83">
        <v>5</v>
      </c>
      <c r="K295" s="75" t="s">
        <v>54</v>
      </c>
      <c r="L295" s="400" t="s">
        <v>165</v>
      </c>
      <c r="M295" s="38">
        <v>27</v>
      </c>
      <c r="N295" s="85">
        <v>20</v>
      </c>
      <c r="O295" s="86">
        <v>5</v>
      </c>
      <c r="P295" s="87">
        <v>2</v>
      </c>
      <c r="Q295" s="38">
        <v>96</v>
      </c>
      <c r="R295" s="39" t="s">
        <v>14</v>
      </c>
      <c r="S295" s="40">
        <v>27</v>
      </c>
      <c r="T295" s="88">
        <f t="shared" si="3"/>
        <v>69</v>
      </c>
      <c r="U295" s="37">
        <f t="shared" ref="U295:U301" si="4">N295*3+O295</f>
        <v>65</v>
      </c>
    </row>
    <row r="296" spans="1:21" x14ac:dyDescent="0.25">
      <c r="A296" s="62"/>
      <c r="B296" s="77" t="s">
        <v>171</v>
      </c>
      <c r="C296" s="76">
        <v>0.54166666666666663</v>
      </c>
      <c r="D296" s="77" t="s">
        <v>291</v>
      </c>
      <c r="E296" s="83" t="s">
        <v>13</v>
      </c>
      <c r="F296" s="83" t="s">
        <v>11</v>
      </c>
      <c r="G296" s="77">
        <v>0</v>
      </c>
      <c r="H296" s="77" t="s">
        <v>14</v>
      </c>
      <c r="I296" s="77">
        <v>3</v>
      </c>
      <c r="K296" s="50" t="s">
        <v>55</v>
      </c>
      <c r="L296" s="123" t="s">
        <v>237</v>
      </c>
      <c r="M296" s="43">
        <v>27</v>
      </c>
      <c r="N296" s="54">
        <v>21</v>
      </c>
      <c r="O296" s="55">
        <v>1</v>
      </c>
      <c r="P296" s="56">
        <v>5</v>
      </c>
      <c r="Q296" s="357">
        <v>112</v>
      </c>
      <c r="R296" s="358" t="s">
        <v>14</v>
      </c>
      <c r="S296" s="359">
        <v>45</v>
      </c>
      <c r="T296" s="60">
        <f t="shared" si="3"/>
        <v>67</v>
      </c>
      <c r="U296" s="93">
        <f t="shared" si="4"/>
        <v>64</v>
      </c>
    </row>
    <row r="297" spans="1:21" x14ac:dyDescent="0.25">
      <c r="A297" s="62"/>
      <c r="B297" s="62"/>
      <c r="C297" s="76">
        <v>0.54166666666666663</v>
      </c>
      <c r="D297" s="83" t="s">
        <v>44</v>
      </c>
      <c r="E297" s="83"/>
      <c r="F297" s="83" t="s">
        <v>126</v>
      </c>
      <c r="G297" s="83">
        <v>0</v>
      </c>
      <c r="H297" s="83" t="s">
        <v>14</v>
      </c>
      <c r="I297" s="83">
        <v>3</v>
      </c>
      <c r="K297" s="50" t="s">
        <v>56</v>
      </c>
      <c r="L297" s="42" t="s">
        <v>131</v>
      </c>
      <c r="M297" s="43">
        <v>28</v>
      </c>
      <c r="N297" s="54">
        <v>18</v>
      </c>
      <c r="O297" s="55">
        <v>4</v>
      </c>
      <c r="P297" s="56">
        <v>6</v>
      </c>
      <c r="Q297" s="357">
        <v>96</v>
      </c>
      <c r="R297" s="358" t="s">
        <v>14</v>
      </c>
      <c r="S297" s="359">
        <v>67</v>
      </c>
      <c r="T297" s="60">
        <f t="shared" si="3"/>
        <v>29</v>
      </c>
      <c r="U297" s="93">
        <f t="shared" si="4"/>
        <v>58</v>
      </c>
    </row>
    <row r="298" spans="1:21" x14ac:dyDescent="0.25">
      <c r="A298" s="62"/>
      <c r="B298" s="62"/>
      <c r="C298" s="76">
        <v>0.54166666666666663</v>
      </c>
      <c r="D298" s="83" t="s">
        <v>43</v>
      </c>
      <c r="E298" s="83" t="s">
        <v>13</v>
      </c>
      <c r="F298" s="83" t="s">
        <v>135</v>
      </c>
      <c r="G298" s="83">
        <v>5</v>
      </c>
      <c r="H298" s="83" t="s">
        <v>14</v>
      </c>
      <c r="I298" s="83">
        <v>0</v>
      </c>
      <c r="K298" s="50" t="s">
        <v>57</v>
      </c>
      <c r="L298" s="42" t="s">
        <v>43</v>
      </c>
      <c r="M298" s="43">
        <v>27</v>
      </c>
      <c r="N298" s="44">
        <v>15</v>
      </c>
      <c r="O298" s="45">
        <v>4</v>
      </c>
      <c r="P298" s="46">
        <v>8</v>
      </c>
      <c r="Q298" s="43">
        <v>94</v>
      </c>
      <c r="R298" s="47" t="s">
        <v>14</v>
      </c>
      <c r="S298" s="48">
        <v>63</v>
      </c>
      <c r="T298" s="51">
        <f t="shared" si="3"/>
        <v>31</v>
      </c>
      <c r="U298" s="93">
        <f t="shared" si="4"/>
        <v>49</v>
      </c>
    </row>
    <row r="299" spans="1:21" x14ac:dyDescent="0.25">
      <c r="A299" s="273"/>
      <c r="B299" s="62"/>
      <c r="C299" s="76">
        <v>0.54166666666666663</v>
      </c>
      <c r="D299" s="83" t="s">
        <v>131</v>
      </c>
      <c r="E299" s="83" t="s">
        <v>13</v>
      </c>
      <c r="F299" s="83" t="s">
        <v>236</v>
      </c>
      <c r="G299" s="83">
        <v>12</v>
      </c>
      <c r="H299" s="83" t="s">
        <v>14</v>
      </c>
      <c r="I299" s="83">
        <v>0</v>
      </c>
      <c r="K299" s="50" t="s">
        <v>58</v>
      </c>
      <c r="L299" s="42" t="s">
        <v>40</v>
      </c>
      <c r="M299" s="43">
        <v>27</v>
      </c>
      <c r="N299" s="44">
        <v>13</v>
      </c>
      <c r="O299" s="45">
        <v>6</v>
      </c>
      <c r="P299" s="46">
        <v>8</v>
      </c>
      <c r="Q299" s="43">
        <v>93</v>
      </c>
      <c r="R299" s="47" t="s">
        <v>14</v>
      </c>
      <c r="S299" s="48">
        <v>70</v>
      </c>
      <c r="T299" s="51">
        <f t="shared" si="3"/>
        <v>23</v>
      </c>
      <c r="U299" s="93">
        <f t="shared" si="4"/>
        <v>45</v>
      </c>
    </row>
    <row r="300" spans="1:21" x14ac:dyDescent="0.25">
      <c r="A300" s="62"/>
      <c r="B300" s="62"/>
      <c r="C300" s="76">
        <v>0.625</v>
      </c>
      <c r="D300" s="83" t="s">
        <v>165</v>
      </c>
      <c r="E300" s="83" t="s">
        <v>13</v>
      </c>
      <c r="F300" s="83" t="s">
        <v>237</v>
      </c>
      <c r="G300" s="83">
        <v>1</v>
      </c>
      <c r="H300" s="83" t="s">
        <v>14</v>
      </c>
      <c r="I300" s="83">
        <v>1</v>
      </c>
      <c r="K300" s="50" t="s">
        <v>59</v>
      </c>
      <c r="L300" s="61" t="s">
        <v>268</v>
      </c>
      <c r="M300" s="43">
        <v>27</v>
      </c>
      <c r="N300" s="44">
        <v>13</v>
      </c>
      <c r="O300" s="45">
        <v>2</v>
      </c>
      <c r="P300" s="46">
        <v>12</v>
      </c>
      <c r="Q300" s="125">
        <v>102</v>
      </c>
      <c r="R300" s="126" t="s">
        <v>14</v>
      </c>
      <c r="S300" s="127">
        <v>89</v>
      </c>
      <c r="T300" s="52">
        <f t="shared" si="3"/>
        <v>13</v>
      </c>
      <c r="U300" s="93">
        <f t="shared" si="4"/>
        <v>41</v>
      </c>
    </row>
    <row r="301" spans="1:21" x14ac:dyDescent="0.25">
      <c r="A301" s="62"/>
      <c r="B301" s="62"/>
      <c r="C301" s="76">
        <v>0.70833333333333337</v>
      </c>
      <c r="D301" s="83" t="s">
        <v>238</v>
      </c>
      <c r="E301" s="83" t="s">
        <v>13</v>
      </c>
      <c r="F301" s="83" t="s">
        <v>81</v>
      </c>
      <c r="G301" s="83">
        <v>0</v>
      </c>
      <c r="H301" s="83" t="s">
        <v>14</v>
      </c>
      <c r="I301" s="83">
        <v>2</v>
      </c>
      <c r="K301" s="50" t="s">
        <v>60</v>
      </c>
      <c r="L301" s="42" t="s">
        <v>11</v>
      </c>
      <c r="M301" s="43">
        <v>27</v>
      </c>
      <c r="N301" s="44">
        <v>12</v>
      </c>
      <c r="O301" s="45">
        <v>5</v>
      </c>
      <c r="P301" s="46">
        <v>10</v>
      </c>
      <c r="Q301" s="43">
        <v>89</v>
      </c>
      <c r="R301" s="47" t="s">
        <v>14</v>
      </c>
      <c r="S301" s="48">
        <v>84</v>
      </c>
      <c r="T301" s="49">
        <f t="shared" si="3"/>
        <v>5</v>
      </c>
      <c r="U301" s="93">
        <f t="shared" si="4"/>
        <v>41</v>
      </c>
    </row>
    <row r="302" spans="1:21" x14ac:dyDescent="0.25">
      <c r="A302" s="1"/>
      <c r="B302" s="1"/>
      <c r="C302" s="1"/>
      <c r="D302" s="194" t="s">
        <v>40</v>
      </c>
      <c r="E302" s="194"/>
      <c r="F302" s="27" t="s">
        <v>204</v>
      </c>
      <c r="G302" s="11"/>
      <c r="H302" s="11"/>
      <c r="I302" s="11"/>
      <c r="K302" s="50" t="s">
        <v>61</v>
      </c>
      <c r="L302" s="42" t="s">
        <v>9</v>
      </c>
      <c r="M302" s="43">
        <v>27</v>
      </c>
      <c r="N302" s="44">
        <v>11</v>
      </c>
      <c r="O302" s="45">
        <v>5</v>
      </c>
      <c r="P302" s="46">
        <v>11</v>
      </c>
      <c r="Q302" s="43">
        <v>75</v>
      </c>
      <c r="R302" s="47" t="s">
        <v>14</v>
      </c>
      <c r="S302" s="48">
        <v>80</v>
      </c>
      <c r="T302" s="52">
        <f t="shared" si="3"/>
        <v>-5</v>
      </c>
      <c r="U302" s="335">
        <f>N302*3+O302-1</f>
        <v>37</v>
      </c>
    </row>
    <row r="303" spans="1:21" x14ac:dyDescent="0.25">
      <c r="A303" s="1"/>
      <c r="B303" s="1"/>
      <c r="C303" s="1"/>
      <c r="D303" s="11"/>
      <c r="E303" s="11"/>
      <c r="F303" s="169"/>
      <c r="G303" s="11"/>
      <c r="H303" s="11"/>
      <c r="I303" s="11"/>
      <c r="K303" s="50" t="s">
        <v>62</v>
      </c>
      <c r="L303" s="53" t="s">
        <v>44</v>
      </c>
      <c r="M303" s="43">
        <v>27</v>
      </c>
      <c r="N303" s="44">
        <v>11</v>
      </c>
      <c r="O303" s="45">
        <v>2</v>
      </c>
      <c r="P303" s="46">
        <v>14</v>
      </c>
      <c r="Q303" s="43">
        <v>66</v>
      </c>
      <c r="R303" s="47" t="s">
        <v>14</v>
      </c>
      <c r="S303" s="48">
        <v>86</v>
      </c>
      <c r="T303" s="51">
        <f t="shared" si="3"/>
        <v>-20</v>
      </c>
      <c r="U303" s="93">
        <f t="shared" ref="U303:U308" si="5">N303*3+O303</f>
        <v>35</v>
      </c>
    </row>
    <row r="304" spans="1:21" x14ac:dyDescent="0.25">
      <c r="A304" s="1"/>
      <c r="B304" s="1"/>
      <c r="C304" s="1"/>
      <c r="D304" s="195" t="s">
        <v>299</v>
      </c>
      <c r="E304" s="195"/>
      <c r="F304" s="196">
        <v>46138</v>
      </c>
      <c r="G304" s="11"/>
      <c r="H304" s="11"/>
      <c r="I304" s="11"/>
      <c r="K304" s="50" t="s">
        <v>63</v>
      </c>
      <c r="L304" s="42" t="s">
        <v>136</v>
      </c>
      <c r="M304" s="43">
        <v>28</v>
      </c>
      <c r="N304" s="44">
        <v>11</v>
      </c>
      <c r="O304" s="45">
        <v>1</v>
      </c>
      <c r="P304" s="46">
        <v>16</v>
      </c>
      <c r="Q304" s="43">
        <v>64</v>
      </c>
      <c r="R304" s="47" t="s">
        <v>14</v>
      </c>
      <c r="S304" s="48">
        <v>66</v>
      </c>
      <c r="T304" s="52">
        <f t="shared" si="3"/>
        <v>-2</v>
      </c>
      <c r="U304" s="93">
        <f t="shared" si="5"/>
        <v>34</v>
      </c>
    </row>
    <row r="305" spans="1:21" x14ac:dyDescent="0.25">
      <c r="A305" s="62"/>
      <c r="B305" s="62"/>
      <c r="C305" s="76">
        <v>0.54166666666666663</v>
      </c>
      <c r="D305" s="83" t="s">
        <v>11</v>
      </c>
      <c r="E305" s="83" t="s">
        <v>13</v>
      </c>
      <c r="F305" s="83" t="s">
        <v>44</v>
      </c>
      <c r="G305" s="83"/>
      <c r="H305" s="83" t="s">
        <v>14</v>
      </c>
      <c r="I305" s="83"/>
      <c r="K305" s="50" t="s">
        <v>64</v>
      </c>
      <c r="L305" s="53" t="s">
        <v>269</v>
      </c>
      <c r="M305" s="43">
        <v>28</v>
      </c>
      <c r="N305" s="44">
        <v>11</v>
      </c>
      <c r="O305" s="45">
        <v>0</v>
      </c>
      <c r="P305" s="46">
        <v>17</v>
      </c>
      <c r="Q305" s="43">
        <v>104</v>
      </c>
      <c r="R305" s="47" t="s">
        <v>14</v>
      </c>
      <c r="S305" s="48">
        <v>103</v>
      </c>
      <c r="T305" s="51">
        <f t="shared" si="3"/>
        <v>1</v>
      </c>
      <c r="U305" s="93">
        <f t="shared" si="5"/>
        <v>33</v>
      </c>
    </row>
    <row r="306" spans="1:21" x14ac:dyDescent="0.25">
      <c r="A306" s="62"/>
      <c r="B306" s="77" t="s">
        <v>171</v>
      </c>
      <c r="C306" s="76">
        <v>0.54166666666666663</v>
      </c>
      <c r="D306" s="83" t="s">
        <v>237</v>
      </c>
      <c r="E306" s="83" t="s">
        <v>13</v>
      </c>
      <c r="F306" s="77" t="s">
        <v>291</v>
      </c>
      <c r="G306" s="438" t="s">
        <v>224</v>
      </c>
      <c r="H306" s="439"/>
      <c r="I306" s="440"/>
      <c r="K306" s="50" t="s">
        <v>65</v>
      </c>
      <c r="L306" s="61" t="s">
        <v>81</v>
      </c>
      <c r="M306" s="125">
        <v>27</v>
      </c>
      <c r="N306" s="44">
        <v>7</v>
      </c>
      <c r="O306" s="45">
        <v>7</v>
      </c>
      <c r="P306" s="46">
        <v>13</v>
      </c>
      <c r="Q306" s="125">
        <v>64</v>
      </c>
      <c r="R306" s="126" t="s">
        <v>14</v>
      </c>
      <c r="S306" s="127">
        <v>82</v>
      </c>
      <c r="T306" s="52">
        <f t="shared" si="3"/>
        <v>-18</v>
      </c>
      <c r="U306" s="93">
        <f t="shared" si="5"/>
        <v>28</v>
      </c>
    </row>
    <row r="307" spans="1:21" x14ac:dyDescent="0.25">
      <c r="A307" s="62"/>
      <c r="B307" s="62"/>
      <c r="C307" s="76">
        <v>0.54166666666666663</v>
      </c>
      <c r="D307" s="83" t="s">
        <v>234</v>
      </c>
      <c r="E307" s="83" t="s">
        <v>13</v>
      </c>
      <c r="F307" s="83" t="s">
        <v>133</v>
      </c>
      <c r="G307" s="83"/>
      <c r="H307" s="83" t="s">
        <v>14</v>
      </c>
      <c r="I307" s="83"/>
      <c r="K307" s="50" t="s">
        <v>71</v>
      </c>
      <c r="L307" s="61" t="s">
        <v>238</v>
      </c>
      <c r="M307" s="125">
        <v>28</v>
      </c>
      <c r="N307" s="44">
        <v>7</v>
      </c>
      <c r="O307" s="45">
        <v>2</v>
      </c>
      <c r="P307" s="46">
        <v>19</v>
      </c>
      <c r="Q307" s="125">
        <v>58</v>
      </c>
      <c r="R307" s="126" t="s">
        <v>14</v>
      </c>
      <c r="S307" s="127">
        <v>125</v>
      </c>
      <c r="T307" s="52">
        <f t="shared" si="3"/>
        <v>-67</v>
      </c>
      <c r="U307" s="93">
        <f t="shared" si="5"/>
        <v>23</v>
      </c>
    </row>
    <row r="308" spans="1:21" x14ac:dyDescent="0.25">
      <c r="A308" s="62"/>
      <c r="B308" s="62"/>
      <c r="C308" s="76">
        <v>0.54166666666666663</v>
      </c>
      <c r="D308" s="83" t="s">
        <v>236</v>
      </c>
      <c r="E308" s="83" t="s">
        <v>13</v>
      </c>
      <c r="F308" s="83" t="s">
        <v>136</v>
      </c>
      <c r="G308" s="83"/>
      <c r="H308" s="83" t="s">
        <v>14</v>
      </c>
      <c r="I308" s="83"/>
      <c r="K308" s="50" t="s">
        <v>66</v>
      </c>
      <c r="L308" s="42" t="s">
        <v>133</v>
      </c>
      <c r="M308" s="43">
        <v>28</v>
      </c>
      <c r="N308" s="44">
        <v>6</v>
      </c>
      <c r="O308" s="45">
        <v>3</v>
      </c>
      <c r="P308" s="46">
        <v>19</v>
      </c>
      <c r="Q308" s="43">
        <v>63</v>
      </c>
      <c r="R308" s="47" t="s">
        <v>14</v>
      </c>
      <c r="S308" s="48">
        <v>110</v>
      </c>
      <c r="T308" s="51">
        <f t="shared" si="3"/>
        <v>-47</v>
      </c>
      <c r="U308" s="93">
        <f t="shared" si="5"/>
        <v>21</v>
      </c>
    </row>
    <row r="309" spans="1:21" x14ac:dyDescent="0.25">
      <c r="A309" s="62"/>
      <c r="B309" s="62"/>
      <c r="C309" s="76">
        <v>0.54166666666666663</v>
      </c>
      <c r="D309" s="83" t="s">
        <v>135</v>
      </c>
      <c r="E309" s="83" t="s">
        <v>13</v>
      </c>
      <c r="F309" s="83" t="s">
        <v>40</v>
      </c>
      <c r="G309" s="83"/>
      <c r="H309" s="83" t="s">
        <v>14</v>
      </c>
      <c r="I309" s="83"/>
      <c r="K309" s="253" t="s">
        <v>67</v>
      </c>
      <c r="L309" s="263" t="s">
        <v>236</v>
      </c>
      <c r="M309" s="374">
        <v>27</v>
      </c>
      <c r="N309" s="287">
        <v>3</v>
      </c>
      <c r="O309" s="288">
        <v>0</v>
      </c>
      <c r="P309" s="264">
        <v>24</v>
      </c>
      <c r="Q309" s="374">
        <v>14</v>
      </c>
      <c r="R309" s="375" t="s">
        <v>14</v>
      </c>
      <c r="S309" s="376">
        <v>123</v>
      </c>
      <c r="T309" s="265">
        <f t="shared" ref="T309:T310" si="6">Q309-S309</f>
        <v>-109</v>
      </c>
      <c r="U309" s="391">
        <f>N309*3+O309-6</f>
        <v>3</v>
      </c>
    </row>
    <row r="310" spans="1:21" ht="13.5" thickBot="1" x14ac:dyDescent="0.3">
      <c r="A310" s="62"/>
      <c r="B310" s="62"/>
      <c r="C310" s="76">
        <v>0.54166666666666663</v>
      </c>
      <c r="D310" s="83" t="s">
        <v>126</v>
      </c>
      <c r="E310" s="83"/>
      <c r="F310" s="83" t="s">
        <v>43</v>
      </c>
      <c r="G310" s="83"/>
      <c r="H310" s="83" t="s">
        <v>14</v>
      </c>
      <c r="I310" s="83"/>
      <c r="K310" s="333" t="s">
        <v>68</v>
      </c>
      <c r="L310" s="377" t="s">
        <v>235</v>
      </c>
      <c r="M310" s="329">
        <v>27</v>
      </c>
      <c r="N310" s="330">
        <v>4</v>
      </c>
      <c r="O310" s="331">
        <v>3</v>
      </c>
      <c r="P310" s="332">
        <v>20</v>
      </c>
      <c r="Q310" s="329">
        <v>38</v>
      </c>
      <c r="R310" s="331" t="s">
        <v>14</v>
      </c>
      <c r="S310" s="332">
        <v>108</v>
      </c>
      <c r="T310" s="300">
        <f t="shared" si="6"/>
        <v>-70</v>
      </c>
      <c r="U310" s="333">
        <v>0</v>
      </c>
    </row>
    <row r="311" spans="1:21" ht="13.5" thickBot="1" x14ac:dyDescent="0.3">
      <c r="A311" s="62"/>
      <c r="B311" s="62"/>
      <c r="C311" s="76">
        <v>0.625</v>
      </c>
      <c r="D311" s="83" t="s">
        <v>9</v>
      </c>
      <c r="E311" s="83" t="s">
        <v>13</v>
      </c>
      <c r="F311" s="83" t="s">
        <v>238</v>
      </c>
      <c r="G311" s="83"/>
      <c r="H311" s="83" t="s">
        <v>14</v>
      </c>
      <c r="I311" s="83"/>
      <c r="K311" s="33"/>
      <c r="L311" s="33" t="s">
        <v>74</v>
      </c>
      <c r="M311" s="150">
        <f>SUM(M294:M310)</f>
        <v>464</v>
      </c>
      <c r="N311" s="35">
        <f>SUM(N294:N310)</f>
        <v>206</v>
      </c>
      <c r="O311" s="36">
        <f>SUM(O294:O310)</f>
        <v>52</v>
      </c>
      <c r="P311" s="34">
        <f>SUM(P294:P310)</f>
        <v>206</v>
      </c>
      <c r="Q311" s="148">
        <f>SUM(Q294:Q310)</f>
        <v>1366</v>
      </c>
      <c r="R311" s="149" t="s">
        <v>14</v>
      </c>
      <c r="S311" s="150">
        <f>SUM(S294:S310)</f>
        <v>1366</v>
      </c>
      <c r="T311" s="33">
        <f>SUM(T294:T310)</f>
        <v>0</v>
      </c>
      <c r="U311" s="151">
        <f>SUM(U294:U310)</f>
        <v>647</v>
      </c>
    </row>
    <row r="312" spans="1:21" ht="13.5" thickBot="1" x14ac:dyDescent="0.3">
      <c r="A312" s="62"/>
      <c r="B312" s="62"/>
      <c r="C312" s="76">
        <v>0.64583333333333337</v>
      </c>
      <c r="D312" s="83" t="s">
        <v>81</v>
      </c>
      <c r="E312" s="83" t="s">
        <v>13</v>
      </c>
      <c r="F312" s="83" t="s">
        <v>165</v>
      </c>
      <c r="G312" s="83"/>
      <c r="H312" s="83" t="s">
        <v>14</v>
      </c>
      <c r="I312" s="83"/>
      <c r="K312" s="11"/>
      <c r="L312" s="11"/>
      <c r="M312" s="11"/>
      <c r="N312" s="11"/>
      <c r="O312" s="11"/>
      <c r="P312" s="11"/>
      <c r="Q312" s="11"/>
      <c r="R312" s="11"/>
      <c r="S312" s="11"/>
      <c r="T312" s="11"/>
      <c r="U312" s="11"/>
    </row>
    <row r="313" spans="1:21" ht="12.75" customHeight="1" x14ac:dyDescent="0.25">
      <c r="A313" s="1"/>
      <c r="B313" s="1"/>
      <c r="C313" s="1"/>
      <c r="D313" s="194" t="s">
        <v>131</v>
      </c>
      <c r="E313" s="194"/>
      <c r="F313" s="27" t="s">
        <v>204</v>
      </c>
      <c r="G313" s="11"/>
      <c r="H313" s="11"/>
      <c r="I313" s="11"/>
      <c r="K313" s="441" t="s">
        <v>292</v>
      </c>
      <c r="L313" s="442"/>
      <c r="M313" s="442"/>
      <c r="N313" s="442"/>
      <c r="O313" s="442"/>
      <c r="P313" s="442"/>
      <c r="Q313" s="442"/>
      <c r="R313" s="442"/>
      <c r="S313" s="442"/>
      <c r="T313" s="442"/>
      <c r="U313" s="443"/>
    </row>
    <row r="314" spans="1:21" x14ac:dyDescent="0.25">
      <c r="D314" s="11"/>
      <c r="E314" s="11"/>
      <c r="F314" s="11"/>
      <c r="G314" s="11"/>
      <c r="H314" s="11"/>
      <c r="I314" s="11"/>
      <c r="K314" s="444"/>
      <c r="L314" s="445"/>
      <c r="M314" s="445"/>
      <c r="N314" s="445"/>
      <c r="O314" s="445"/>
      <c r="P314" s="445"/>
      <c r="Q314" s="445"/>
      <c r="R314" s="445"/>
      <c r="S314" s="445"/>
      <c r="T314" s="445"/>
      <c r="U314" s="446"/>
    </row>
    <row r="315" spans="1:21" x14ac:dyDescent="0.25">
      <c r="D315" s="11"/>
      <c r="E315" s="11"/>
      <c r="F315" s="11"/>
      <c r="G315" s="11"/>
      <c r="H315" s="11"/>
      <c r="I315" s="11"/>
      <c r="K315" s="444"/>
      <c r="L315" s="445"/>
      <c r="M315" s="445"/>
      <c r="N315" s="445"/>
      <c r="O315" s="445"/>
      <c r="P315" s="445"/>
      <c r="Q315" s="445"/>
      <c r="R315" s="445"/>
      <c r="S315" s="445"/>
      <c r="T315" s="445"/>
      <c r="U315" s="446"/>
    </row>
    <row r="316" spans="1:21" x14ac:dyDescent="0.25">
      <c r="D316" s="11"/>
      <c r="E316" s="11"/>
      <c r="F316" s="11"/>
      <c r="G316" s="11"/>
      <c r="H316" s="11"/>
      <c r="I316" s="11"/>
      <c r="K316" s="444"/>
      <c r="L316" s="445"/>
      <c r="M316" s="445"/>
      <c r="N316" s="445"/>
      <c r="O316" s="445"/>
      <c r="P316" s="445"/>
      <c r="Q316" s="445"/>
      <c r="R316" s="445"/>
      <c r="S316" s="445"/>
      <c r="T316" s="445"/>
      <c r="U316" s="446"/>
    </row>
    <row r="317" spans="1:21" x14ac:dyDescent="0.25">
      <c r="D317" s="11"/>
      <c r="E317" s="11"/>
      <c r="F317" s="11"/>
      <c r="G317" s="11"/>
      <c r="H317" s="11"/>
      <c r="I317" s="11"/>
      <c r="K317" s="444"/>
      <c r="L317" s="445"/>
      <c r="M317" s="445"/>
      <c r="N317" s="445"/>
      <c r="O317" s="445"/>
      <c r="P317" s="445"/>
      <c r="Q317" s="445"/>
      <c r="R317" s="445"/>
      <c r="S317" s="445"/>
      <c r="T317" s="445"/>
      <c r="U317" s="446"/>
    </row>
    <row r="318" spans="1:21" x14ac:dyDescent="0.25">
      <c r="D318" s="11"/>
      <c r="E318" s="11"/>
      <c r="F318" s="11"/>
      <c r="G318" s="11"/>
      <c r="H318" s="11"/>
      <c r="I318" s="11"/>
      <c r="K318" s="444"/>
      <c r="L318" s="445"/>
      <c r="M318" s="445"/>
      <c r="N318" s="445"/>
      <c r="O318" s="445"/>
      <c r="P318" s="445"/>
      <c r="Q318" s="445"/>
      <c r="R318" s="445"/>
      <c r="S318" s="445"/>
      <c r="T318" s="445"/>
      <c r="U318" s="446"/>
    </row>
    <row r="319" spans="1:21" x14ac:dyDescent="0.25">
      <c r="D319" s="11"/>
      <c r="E319" s="11"/>
      <c r="F319" s="11"/>
      <c r="G319" s="11"/>
      <c r="H319" s="11"/>
      <c r="I319" s="11"/>
      <c r="K319" s="444"/>
      <c r="L319" s="445"/>
      <c r="M319" s="445"/>
      <c r="N319" s="445"/>
      <c r="O319" s="445"/>
      <c r="P319" s="445"/>
      <c r="Q319" s="445"/>
      <c r="R319" s="445"/>
      <c r="S319" s="445"/>
      <c r="T319" s="445"/>
      <c r="U319" s="446"/>
    </row>
    <row r="320" spans="1:21" ht="13.5" thickBot="1" x14ac:dyDescent="0.3">
      <c r="D320" s="11"/>
      <c r="E320" s="11"/>
      <c r="F320" s="11"/>
      <c r="G320" s="11"/>
      <c r="H320" s="11"/>
      <c r="I320" s="11"/>
      <c r="K320" s="447"/>
      <c r="L320" s="448"/>
      <c r="M320" s="448"/>
      <c r="N320" s="448"/>
      <c r="O320" s="448"/>
      <c r="P320" s="448"/>
      <c r="Q320" s="448"/>
      <c r="R320" s="448"/>
      <c r="S320" s="448"/>
      <c r="T320" s="448"/>
      <c r="U320" s="449"/>
    </row>
    <row r="321" spans="1:21" ht="13.5" thickBot="1" x14ac:dyDescent="0.3">
      <c r="D321" s="11"/>
      <c r="E321" s="11"/>
      <c r="F321" s="11"/>
      <c r="G321" s="11"/>
      <c r="H321" s="11"/>
      <c r="I321" s="11"/>
      <c r="U321" s="11"/>
    </row>
    <row r="322" spans="1:21" ht="13.5" thickBot="1" x14ac:dyDescent="0.3">
      <c r="D322" s="471" t="s">
        <v>80</v>
      </c>
      <c r="E322" s="472"/>
      <c r="F322" s="473"/>
      <c r="K322" s="474" t="s">
        <v>313</v>
      </c>
      <c r="L322" s="475"/>
      <c r="M322" s="475"/>
      <c r="N322" s="475"/>
      <c r="O322" s="475"/>
      <c r="P322" s="475"/>
      <c r="Q322" s="475"/>
      <c r="R322" s="475"/>
      <c r="S322" s="475"/>
      <c r="T322" s="475"/>
      <c r="U322" s="476"/>
    </row>
    <row r="323" spans="1:21" ht="13.5" thickBot="1" x14ac:dyDescent="0.3">
      <c r="A323" s="1"/>
      <c r="B323" s="1"/>
      <c r="C323" s="1"/>
      <c r="D323" s="295" t="s">
        <v>296</v>
      </c>
      <c r="E323" s="295"/>
      <c r="F323" s="296">
        <v>46131</v>
      </c>
      <c r="K323" s="12" t="s">
        <v>75</v>
      </c>
      <c r="L323" s="12" t="s">
        <v>46</v>
      </c>
      <c r="M323" s="12" t="s">
        <v>47</v>
      </c>
      <c r="N323" s="13" t="s">
        <v>48</v>
      </c>
      <c r="O323" s="14" t="s">
        <v>49</v>
      </c>
      <c r="P323" s="15" t="s">
        <v>50</v>
      </c>
      <c r="Q323" s="450" t="s">
        <v>77</v>
      </c>
      <c r="R323" s="451"/>
      <c r="S323" s="452"/>
      <c r="T323" s="12" t="s">
        <v>51</v>
      </c>
      <c r="U323" s="12" t="s">
        <v>52</v>
      </c>
    </row>
    <row r="324" spans="1:21" x14ac:dyDescent="0.25">
      <c r="A324" s="62"/>
      <c r="B324" s="77" t="s">
        <v>171</v>
      </c>
      <c r="C324" s="292">
        <v>0.54166666666666663</v>
      </c>
      <c r="D324" s="62" t="s">
        <v>277</v>
      </c>
      <c r="E324" s="62" t="s">
        <v>13</v>
      </c>
      <c r="F324" s="77" t="s">
        <v>278</v>
      </c>
      <c r="G324" s="77">
        <v>3</v>
      </c>
      <c r="H324" s="77" t="s">
        <v>14</v>
      </c>
      <c r="I324" s="77">
        <v>0</v>
      </c>
      <c r="K324" s="78" t="s">
        <v>53</v>
      </c>
      <c r="L324" s="360" t="s">
        <v>169</v>
      </c>
      <c r="M324" s="180">
        <v>26</v>
      </c>
      <c r="N324" s="170">
        <v>23</v>
      </c>
      <c r="O324" s="171">
        <v>3</v>
      </c>
      <c r="P324" s="172">
        <v>0</v>
      </c>
      <c r="Q324" s="180">
        <v>121</v>
      </c>
      <c r="R324" s="190" t="s">
        <v>14</v>
      </c>
      <c r="S324" s="191">
        <v>19</v>
      </c>
      <c r="T324" s="173">
        <f t="shared" ref="T324:T336" si="7">Q324-S324</f>
        <v>102</v>
      </c>
      <c r="U324" s="364">
        <f t="shared" ref="U324:U331" si="8">N324*3+O324</f>
        <v>72</v>
      </c>
    </row>
    <row r="325" spans="1:21" x14ac:dyDescent="0.25">
      <c r="A325" s="62"/>
      <c r="B325" s="77" t="s">
        <v>171</v>
      </c>
      <c r="C325" s="292">
        <v>0.54166666666666663</v>
      </c>
      <c r="D325" s="62" t="s">
        <v>167</v>
      </c>
      <c r="E325" s="62" t="s">
        <v>13</v>
      </c>
      <c r="F325" s="77" t="s">
        <v>304</v>
      </c>
      <c r="G325" s="77">
        <v>3</v>
      </c>
      <c r="H325" s="77" t="s">
        <v>14</v>
      </c>
      <c r="I325" s="77">
        <v>0</v>
      </c>
      <c r="K325" s="75" t="s">
        <v>54</v>
      </c>
      <c r="L325" s="84" t="s">
        <v>38</v>
      </c>
      <c r="M325" s="38">
        <v>27</v>
      </c>
      <c r="N325" s="85">
        <v>22</v>
      </c>
      <c r="O325" s="86">
        <v>5</v>
      </c>
      <c r="P325" s="87">
        <v>0</v>
      </c>
      <c r="Q325" s="38">
        <v>137</v>
      </c>
      <c r="R325" s="39" t="s">
        <v>14</v>
      </c>
      <c r="S325" s="40">
        <v>40</v>
      </c>
      <c r="T325" s="88">
        <f t="shared" si="7"/>
        <v>97</v>
      </c>
      <c r="U325" s="37">
        <f t="shared" si="8"/>
        <v>71</v>
      </c>
    </row>
    <row r="326" spans="1:21" x14ac:dyDescent="0.25">
      <c r="A326" s="62"/>
      <c r="B326" s="62"/>
      <c r="C326" s="292">
        <v>0.54166666666666663</v>
      </c>
      <c r="D326" s="62" t="s">
        <v>87</v>
      </c>
      <c r="E326" s="62" t="s">
        <v>13</v>
      </c>
      <c r="F326" s="62" t="s">
        <v>38</v>
      </c>
      <c r="G326" s="62">
        <v>5</v>
      </c>
      <c r="H326" s="62" t="s">
        <v>14</v>
      </c>
      <c r="I326" s="62">
        <v>5</v>
      </c>
      <c r="K326" s="50" t="s">
        <v>55</v>
      </c>
      <c r="L326" s="53" t="s">
        <v>33</v>
      </c>
      <c r="M326" s="43">
        <v>27</v>
      </c>
      <c r="N326" s="54">
        <v>22</v>
      </c>
      <c r="O326" s="55">
        <v>2</v>
      </c>
      <c r="P326" s="56">
        <v>3</v>
      </c>
      <c r="Q326" s="57">
        <v>149</v>
      </c>
      <c r="R326" s="58" t="s">
        <v>14</v>
      </c>
      <c r="S326" s="59">
        <v>34</v>
      </c>
      <c r="T326" s="60">
        <f t="shared" si="7"/>
        <v>115</v>
      </c>
      <c r="U326" s="93">
        <f t="shared" si="8"/>
        <v>68</v>
      </c>
    </row>
    <row r="327" spans="1:21" x14ac:dyDescent="0.25">
      <c r="A327" s="62"/>
      <c r="B327" s="77" t="s">
        <v>171</v>
      </c>
      <c r="C327" s="292">
        <v>0.54166666666666663</v>
      </c>
      <c r="D327" s="77" t="s">
        <v>280</v>
      </c>
      <c r="E327" s="62" t="s">
        <v>13</v>
      </c>
      <c r="F327" s="62" t="s">
        <v>169</v>
      </c>
      <c r="G327" s="77">
        <v>0</v>
      </c>
      <c r="H327" s="77" t="s">
        <v>14</v>
      </c>
      <c r="I327" s="77">
        <v>3</v>
      </c>
      <c r="K327" s="50" t="s">
        <v>56</v>
      </c>
      <c r="L327" s="42" t="s">
        <v>167</v>
      </c>
      <c r="M327" s="43">
        <v>27</v>
      </c>
      <c r="N327" s="44">
        <v>22</v>
      </c>
      <c r="O327" s="45">
        <v>1</v>
      </c>
      <c r="P327" s="46">
        <v>4</v>
      </c>
      <c r="Q327" s="43">
        <v>115</v>
      </c>
      <c r="R327" s="47" t="s">
        <v>14</v>
      </c>
      <c r="S327" s="48">
        <v>53</v>
      </c>
      <c r="T327" s="51">
        <f t="shared" si="7"/>
        <v>62</v>
      </c>
      <c r="U327" s="93">
        <f t="shared" si="8"/>
        <v>67</v>
      </c>
    </row>
    <row r="328" spans="1:21" x14ac:dyDescent="0.25">
      <c r="A328" s="62"/>
      <c r="B328" s="62"/>
      <c r="C328" s="292">
        <v>0.54166666666666663</v>
      </c>
      <c r="D328" s="62" t="s">
        <v>239</v>
      </c>
      <c r="E328" s="62" t="s">
        <v>13</v>
      </c>
      <c r="F328" s="62" t="s">
        <v>241</v>
      </c>
      <c r="G328" s="62">
        <v>4</v>
      </c>
      <c r="H328" s="62" t="s">
        <v>14</v>
      </c>
      <c r="I328" s="62">
        <v>1</v>
      </c>
      <c r="K328" s="50" t="s">
        <v>57</v>
      </c>
      <c r="L328" s="61" t="s">
        <v>277</v>
      </c>
      <c r="M328" s="43">
        <v>27</v>
      </c>
      <c r="N328" s="44">
        <v>17</v>
      </c>
      <c r="O328" s="45">
        <v>2</v>
      </c>
      <c r="P328" s="46">
        <v>8</v>
      </c>
      <c r="Q328" s="125">
        <v>96</v>
      </c>
      <c r="R328" s="126" t="s">
        <v>14</v>
      </c>
      <c r="S328" s="127">
        <v>46</v>
      </c>
      <c r="T328" s="49">
        <f t="shared" si="7"/>
        <v>50</v>
      </c>
      <c r="U328" s="93">
        <f t="shared" si="8"/>
        <v>53</v>
      </c>
    </row>
    <row r="329" spans="1:21" x14ac:dyDescent="0.25">
      <c r="A329" s="62"/>
      <c r="B329" s="77" t="s">
        <v>171</v>
      </c>
      <c r="C329" s="292">
        <v>0.54166666666666663</v>
      </c>
      <c r="D329" s="62" t="s">
        <v>33</v>
      </c>
      <c r="E329" s="62" t="s">
        <v>13</v>
      </c>
      <c r="F329" s="77" t="s">
        <v>285</v>
      </c>
      <c r="G329" s="77">
        <v>3</v>
      </c>
      <c r="H329" s="77" t="s">
        <v>14</v>
      </c>
      <c r="I329" s="77">
        <v>0</v>
      </c>
      <c r="K329" s="50" t="s">
        <v>58</v>
      </c>
      <c r="L329" s="61" t="s">
        <v>87</v>
      </c>
      <c r="M329" s="43">
        <v>28</v>
      </c>
      <c r="N329" s="44">
        <v>16</v>
      </c>
      <c r="O329" s="45">
        <v>4</v>
      </c>
      <c r="P329" s="46">
        <v>8</v>
      </c>
      <c r="Q329" s="125">
        <v>114</v>
      </c>
      <c r="R329" s="126" t="s">
        <v>14</v>
      </c>
      <c r="S329" s="127">
        <v>59</v>
      </c>
      <c r="T329" s="51">
        <f t="shared" si="7"/>
        <v>55</v>
      </c>
      <c r="U329" s="93">
        <f t="shared" si="8"/>
        <v>52</v>
      </c>
    </row>
    <row r="330" spans="1:21" x14ac:dyDescent="0.25">
      <c r="A330" s="62"/>
      <c r="B330" s="62"/>
      <c r="C330" s="292">
        <v>0.625</v>
      </c>
      <c r="D330" s="62" t="s">
        <v>145</v>
      </c>
      <c r="E330" s="62" t="s">
        <v>13</v>
      </c>
      <c r="F330" s="62" t="s">
        <v>42</v>
      </c>
      <c r="G330" s="62">
        <v>6</v>
      </c>
      <c r="H330" s="62" t="s">
        <v>14</v>
      </c>
      <c r="I330" s="62">
        <v>1</v>
      </c>
      <c r="K330" s="50" t="s">
        <v>59</v>
      </c>
      <c r="L330" s="61" t="s">
        <v>240</v>
      </c>
      <c r="M330" s="43">
        <v>27</v>
      </c>
      <c r="N330" s="44">
        <v>13</v>
      </c>
      <c r="O330" s="45">
        <v>2</v>
      </c>
      <c r="P330" s="46">
        <v>12</v>
      </c>
      <c r="Q330" s="125">
        <v>94</v>
      </c>
      <c r="R330" s="126" t="s">
        <v>14</v>
      </c>
      <c r="S330" s="127">
        <v>72</v>
      </c>
      <c r="T330" s="52">
        <f t="shared" si="7"/>
        <v>22</v>
      </c>
      <c r="U330" s="93">
        <f t="shared" si="8"/>
        <v>41</v>
      </c>
    </row>
    <row r="331" spans="1:21" x14ac:dyDescent="0.25">
      <c r="A331" s="62"/>
      <c r="B331" s="62"/>
      <c r="C331" s="292">
        <v>0.70833333333333337</v>
      </c>
      <c r="D331" s="62" t="s">
        <v>240</v>
      </c>
      <c r="E331" s="62" t="s">
        <v>13</v>
      </c>
      <c r="F331" s="62" t="s">
        <v>83</v>
      </c>
      <c r="G331" s="62">
        <v>2</v>
      </c>
      <c r="H331" s="62" t="s">
        <v>14</v>
      </c>
      <c r="I331" s="62">
        <v>4</v>
      </c>
      <c r="K331" s="50" t="s">
        <v>60</v>
      </c>
      <c r="L331" s="42" t="s">
        <v>241</v>
      </c>
      <c r="M331" s="43">
        <v>27</v>
      </c>
      <c r="N331" s="44">
        <v>12</v>
      </c>
      <c r="O331" s="45">
        <v>2</v>
      </c>
      <c r="P331" s="46">
        <v>13</v>
      </c>
      <c r="Q331" s="43">
        <v>71</v>
      </c>
      <c r="R331" s="47" t="s">
        <v>14</v>
      </c>
      <c r="S331" s="48">
        <v>88</v>
      </c>
      <c r="T331" s="52">
        <f t="shared" si="7"/>
        <v>-17</v>
      </c>
      <c r="U331" s="93">
        <f t="shared" si="8"/>
        <v>38</v>
      </c>
    </row>
    <row r="332" spans="1:21" x14ac:dyDescent="0.25">
      <c r="A332" s="1"/>
      <c r="B332" s="1"/>
      <c r="C332" s="1"/>
      <c r="D332" s="77" t="s">
        <v>289</v>
      </c>
      <c r="E332" s="293"/>
      <c r="F332" s="294" t="s">
        <v>204</v>
      </c>
      <c r="K332" s="50" t="s">
        <v>61</v>
      </c>
      <c r="L332" s="53" t="s">
        <v>145</v>
      </c>
      <c r="M332" s="43">
        <v>27</v>
      </c>
      <c r="N332" s="44">
        <v>12</v>
      </c>
      <c r="O332" s="45">
        <v>2</v>
      </c>
      <c r="P332" s="46">
        <v>13</v>
      </c>
      <c r="Q332" s="43">
        <v>70</v>
      </c>
      <c r="R332" s="47" t="s">
        <v>14</v>
      </c>
      <c r="S332" s="48">
        <v>87</v>
      </c>
      <c r="T332" s="51">
        <f t="shared" si="7"/>
        <v>-17</v>
      </c>
      <c r="U332" s="335">
        <f>N332*3+O332-1</f>
        <v>37</v>
      </c>
    </row>
    <row r="333" spans="1:21" x14ac:dyDescent="0.25">
      <c r="A333" s="1"/>
      <c r="B333" s="1"/>
      <c r="C333" s="1"/>
      <c r="F333" s="2"/>
      <c r="K333" s="50" t="s">
        <v>62</v>
      </c>
      <c r="L333" s="42" t="s">
        <v>83</v>
      </c>
      <c r="M333" s="43">
        <v>27</v>
      </c>
      <c r="N333" s="44">
        <v>11</v>
      </c>
      <c r="O333" s="45">
        <v>1</v>
      </c>
      <c r="P333" s="46">
        <v>15</v>
      </c>
      <c r="Q333" s="43">
        <v>62</v>
      </c>
      <c r="R333" s="47" t="s">
        <v>14</v>
      </c>
      <c r="S333" s="48">
        <v>84</v>
      </c>
      <c r="T333" s="52">
        <f t="shared" si="7"/>
        <v>-22</v>
      </c>
      <c r="U333" s="93">
        <f>N333*3+O333</f>
        <v>34</v>
      </c>
    </row>
    <row r="334" spans="1:21" x14ac:dyDescent="0.25">
      <c r="A334" s="1"/>
      <c r="B334" s="1"/>
      <c r="C334" s="1"/>
      <c r="D334" s="295" t="s">
        <v>299</v>
      </c>
      <c r="E334" s="295"/>
      <c r="F334" s="296">
        <v>46138</v>
      </c>
      <c r="K334" s="50" t="s">
        <v>63</v>
      </c>
      <c r="L334" s="42" t="s">
        <v>239</v>
      </c>
      <c r="M334" s="43">
        <v>28</v>
      </c>
      <c r="N334" s="44">
        <v>8</v>
      </c>
      <c r="O334" s="45">
        <v>0</v>
      </c>
      <c r="P334" s="46">
        <v>20</v>
      </c>
      <c r="Q334" s="43">
        <v>72</v>
      </c>
      <c r="R334" s="47" t="s">
        <v>14</v>
      </c>
      <c r="S334" s="48">
        <v>185</v>
      </c>
      <c r="T334" s="51">
        <f t="shared" si="7"/>
        <v>-113</v>
      </c>
      <c r="U334" s="93">
        <f>N334*3+O334</f>
        <v>24</v>
      </c>
    </row>
    <row r="335" spans="1:21" x14ac:dyDescent="0.25">
      <c r="A335" s="62"/>
      <c r="B335" s="77" t="s">
        <v>171</v>
      </c>
      <c r="C335" s="292">
        <v>0.54166666666666663</v>
      </c>
      <c r="D335" s="77" t="s">
        <v>278</v>
      </c>
      <c r="E335" s="62" t="s">
        <v>13</v>
      </c>
      <c r="F335" s="62" t="s">
        <v>87</v>
      </c>
      <c r="G335" s="438" t="s">
        <v>224</v>
      </c>
      <c r="H335" s="439"/>
      <c r="I335" s="440"/>
      <c r="K335" s="50" t="s">
        <v>64</v>
      </c>
      <c r="L335" s="42" t="s">
        <v>42</v>
      </c>
      <c r="M335" s="43">
        <v>27</v>
      </c>
      <c r="N335" s="44">
        <v>5</v>
      </c>
      <c r="O335" s="45">
        <v>0</v>
      </c>
      <c r="P335" s="46">
        <v>22</v>
      </c>
      <c r="Q335" s="43">
        <v>49</v>
      </c>
      <c r="R335" s="47" t="s">
        <v>14</v>
      </c>
      <c r="S335" s="48">
        <v>188</v>
      </c>
      <c r="T335" s="51">
        <f t="shared" si="7"/>
        <v>-139</v>
      </c>
      <c r="U335" s="93">
        <f>N335*3+O335</f>
        <v>15</v>
      </c>
    </row>
    <row r="336" spans="1:21" x14ac:dyDescent="0.25">
      <c r="A336" s="62"/>
      <c r="B336" s="62"/>
      <c r="C336" s="292">
        <v>0.54166666666666663</v>
      </c>
      <c r="D336" s="62" t="s">
        <v>42</v>
      </c>
      <c r="E336" s="62" t="s">
        <v>13</v>
      </c>
      <c r="F336" s="62" t="s">
        <v>277</v>
      </c>
      <c r="G336" s="62"/>
      <c r="H336" s="62" t="s">
        <v>14</v>
      </c>
      <c r="I336" s="62"/>
      <c r="K336" s="335" t="s">
        <v>65</v>
      </c>
      <c r="L336" s="343" t="s">
        <v>35</v>
      </c>
      <c r="M336" s="337">
        <v>27</v>
      </c>
      <c r="N336" s="338">
        <v>16</v>
      </c>
      <c r="O336" s="339">
        <v>2</v>
      </c>
      <c r="P336" s="340">
        <v>9</v>
      </c>
      <c r="Q336" s="337">
        <v>78</v>
      </c>
      <c r="R336" s="339" t="s">
        <v>14</v>
      </c>
      <c r="S336" s="340">
        <v>49</v>
      </c>
      <c r="T336" s="426">
        <f t="shared" si="7"/>
        <v>29</v>
      </c>
      <c r="U336" s="335">
        <v>0</v>
      </c>
    </row>
    <row r="337" spans="1:21" x14ac:dyDescent="0.25">
      <c r="A337" s="62"/>
      <c r="B337" s="77" t="s">
        <v>171</v>
      </c>
      <c r="C337" s="292">
        <v>0.54166666666666663</v>
      </c>
      <c r="D337" s="77" t="s">
        <v>304</v>
      </c>
      <c r="E337" s="62" t="s">
        <v>13</v>
      </c>
      <c r="F337" s="62" t="s">
        <v>145</v>
      </c>
      <c r="G337" s="438" t="s">
        <v>224</v>
      </c>
      <c r="H337" s="439"/>
      <c r="I337" s="440"/>
      <c r="K337" s="335" t="s">
        <v>71</v>
      </c>
      <c r="L337" s="343" t="s">
        <v>86</v>
      </c>
      <c r="M337" s="337">
        <v>27</v>
      </c>
      <c r="N337" s="338">
        <v>8</v>
      </c>
      <c r="O337" s="339">
        <v>2</v>
      </c>
      <c r="P337" s="340">
        <v>17</v>
      </c>
      <c r="Q337" s="337">
        <v>50</v>
      </c>
      <c r="R337" s="339" t="s">
        <v>14</v>
      </c>
      <c r="S337" s="340">
        <v>73</v>
      </c>
      <c r="T337" s="335">
        <f t="shared" ref="T337:T340" si="9">Q337-S337</f>
        <v>-23</v>
      </c>
      <c r="U337" s="335">
        <v>0</v>
      </c>
    </row>
    <row r="338" spans="1:21" x14ac:dyDescent="0.25">
      <c r="A338" s="62"/>
      <c r="B338" s="77" t="s">
        <v>171</v>
      </c>
      <c r="C338" s="292">
        <v>0.54166666666666663</v>
      </c>
      <c r="D338" s="77" t="s">
        <v>285</v>
      </c>
      <c r="E338" s="62" t="s">
        <v>13</v>
      </c>
      <c r="F338" s="62" t="s">
        <v>167</v>
      </c>
      <c r="G338" s="438" t="s">
        <v>224</v>
      </c>
      <c r="H338" s="439"/>
      <c r="I338" s="440"/>
      <c r="K338" s="335" t="s">
        <v>66</v>
      </c>
      <c r="L338" s="336" t="s">
        <v>286</v>
      </c>
      <c r="M338" s="337">
        <v>27</v>
      </c>
      <c r="N338" s="338">
        <v>3</v>
      </c>
      <c r="O338" s="339">
        <v>0</v>
      </c>
      <c r="P338" s="340">
        <v>24</v>
      </c>
      <c r="Q338" s="337">
        <v>37</v>
      </c>
      <c r="R338" s="339" t="s">
        <v>14</v>
      </c>
      <c r="S338" s="340">
        <v>108</v>
      </c>
      <c r="T338" s="341">
        <f t="shared" si="9"/>
        <v>-71</v>
      </c>
      <c r="U338" s="335">
        <v>0</v>
      </c>
    </row>
    <row r="339" spans="1:21" ht="12.75" customHeight="1" x14ac:dyDescent="0.25">
      <c r="A339" s="62"/>
      <c r="B339" s="62"/>
      <c r="C339" s="292">
        <v>0.54166666666666663</v>
      </c>
      <c r="D339" s="62" t="s">
        <v>241</v>
      </c>
      <c r="E339" s="62" t="s">
        <v>13</v>
      </c>
      <c r="F339" s="62" t="s">
        <v>33</v>
      </c>
      <c r="G339" s="62"/>
      <c r="H339" s="62" t="s">
        <v>14</v>
      </c>
      <c r="I339" s="62"/>
      <c r="K339" s="335" t="s">
        <v>67</v>
      </c>
      <c r="L339" s="336" t="s">
        <v>280</v>
      </c>
      <c r="M339" s="337">
        <v>28</v>
      </c>
      <c r="N339" s="338">
        <v>2</v>
      </c>
      <c r="O339" s="339">
        <v>0</v>
      </c>
      <c r="P339" s="340">
        <v>26</v>
      </c>
      <c r="Q339" s="337">
        <v>15</v>
      </c>
      <c r="R339" s="339" t="s">
        <v>14</v>
      </c>
      <c r="S339" s="340">
        <v>76</v>
      </c>
      <c r="T339" s="341">
        <f t="shared" si="9"/>
        <v>-61</v>
      </c>
      <c r="U339" s="335">
        <v>0</v>
      </c>
    </row>
    <row r="340" spans="1:21" ht="12.75" customHeight="1" thickBot="1" x14ac:dyDescent="0.3">
      <c r="A340" s="62"/>
      <c r="B340" s="62"/>
      <c r="C340" s="292">
        <v>0.54166666666666663</v>
      </c>
      <c r="D340" s="62" t="s">
        <v>83</v>
      </c>
      <c r="E340" s="62" t="s">
        <v>13</v>
      </c>
      <c r="F340" s="62" t="s">
        <v>239</v>
      </c>
      <c r="G340" s="62"/>
      <c r="H340" s="62" t="s">
        <v>14</v>
      </c>
      <c r="I340" s="62"/>
      <c r="K340" s="335" t="s">
        <v>68</v>
      </c>
      <c r="L340" s="336" t="s">
        <v>278</v>
      </c>
      <c r="M340" s="337">
        <v>28</v>
      </c>
      <c r="N340" s="338">
        <v>2</v>
      </c>
      <c r="O340" s="339">
        <v>0</v>
      </c>
      <c r="P340" s="340">
        <v>26</v>
      </c>
      <c r="Q340" s="337">
        <v>5</v>
      </c>
      <c r="R340" s="339" t="s">
        <v>14</v>
      </c>
      <c r="S340" s="340">
        <v>74</v>
      </c>
      <c r="T340" s="341">
        <f t="shared" si="9"/>
        <v>-69</v>
      </c>
      <c r="U340" s="335">
        <v>0</v>
      </c>
    </row>
    <row r="341" spans="1:21" ht="13.5" thickBot="1" x14ac:dyDescent="0.3">
      <c r="A341" s="62"/>
      <c r="B341" s="77" t="s">
        <v>171</v>
      </c>
      <c r="C341" s="292">
        <v>0.625</v>
      </c>
      <c r="D341" s="77" t="s">
        <v>289</v>
      </c>
      <c r="E341" s="62" t="s">
        <v>13</v>
      </c>
      <c r="F341" s="77" t="s">
        <v>280</v>
      </c>
      <c r="G341" s="438" t="s">
        <v>224</v>
      </c>
      <c r="H341" s="439"/>
      <c r="I341" s="440"/>
      <c r="K341" s="33"/>
      <c r="L341" s="33" t="s">
        <v>74</v>
      </c>
      <c r="M341" s="150">
        <f>SUM(M324:M340)</f>
        <v>462</v>
      </c>
      <c r="N341" s="35">
        <f>SUM(N324:N340)</f>
        <v>214</v>
      </c>
      <c r="O341" s="36">
        <f>SUM(O324:O340)</f>
        <v>28</v>
      </c>
      <c r="P341" s="34">
        <f>SUM(P324:P340)</f>
        <v>220</v>
      </c>
      <c r="Q341" s="148">
        <f>SUM(Q324:Q340)</f>
        <v>1335</v>
      </c>
      <c r="R341" s="149" t="s">
        <v>14</v>
      </c>
      <c r="S341" s="150">
        <f>SUM(S324:S340)</f>
        <v>1335</v>
      </c>
      <c r="T341" s="33">
        <f>SUM(T324:T340)</f>
        <v>0</v>
      </c>
      <c r="U341" s="151">
        <f>SUM(U324:U340)</f>
        <v>572</v>
      </c>
    </row>
    <row r="342" spans="1:21" ht="13.5" thickBot="1" x14ac:dyDescent="0.3">
      <c r="A342" s="62"/>
      <c r="B342" s="62"/>
      <c r="C342" s="292">
        <v>0.70833333333333337</v>
      </c>
      <c r="D342" s="62" t="s">
        <v>169</v>
      </c>
      <c r="E342" s="62" t="s">
        <v>13</v>
      </c>
      <c r="F342" s="62" t="s">
        <v>240</v>
      </c>
      <c r="G342" s="62"/>
      <c r="H342" s="62" t="s">
        <v>14</v>
      </c>
      <c r="I342" s="62"/>
      <c r="K342" s="11"/>
      <c r="L342" s="11"/>
      <c r="M342" s="11"/>
      <c r="N342" s="11"/>
      <c r="O342" s="11"/>
      <c r="P342" s="11"/>
      <c r="Q342" s="11"/>
      <c r="R342" s="11"/>
      <c r="S342" s="11"/>
      <c r="T342" s="11"/>
      <c r="U342" s="11"/>
    </row>
    <row r="343" spans="1:21" ht="12.75" customHeight="1" x14ac:dyDescent="0.25">
      <c r="A343" s="1"/>
      <c r="B343" s="1"/>
      <c r="C343" s="1"/>
      <c r="D343" s="293" t="s">
        <v>38</v>
      </c>
      <c r="E343" s="293"/>
      <c r="F343" s="294" t="s">
        <v>204</v>
      </c>
      <c r="K343" s="441" t="s">
        <v>305</v>
      </c>
      <c r="L343" s="442"/>
      <c r="M343" s="442"/>
      <c r="N343" s="442"/>
      <c r="O343" s="442"/>
      <c r="P343" s="442"/>
      <c r="Q343" s="442"/>
      <c r="R343" s="442"/>
      <c r="S343" s="442"/>
      <c r="T343" s="442"/>
      <c r="U343" s="443"/>
    </row>
    <row r="344" spans="1:21" x14ac:dyDescent="0.25">
      <c r="K344" s="444"/>
      <c r="L344" s="445"/>
      <c r="M344" s="445"/>
      <c r="N344" s="445"/>
      <c r="O344" s="445"/>
      <c r="P344" s="445"/>
      <c r="Q344" s="445"/>
      <c r="R344" s="445"/>
      <c r="S344" s="445"/>
      <c r="T344" s="445"/>
      <c r="U344" s="446"/>
    </row>
    <row r="345" spans="1:21" x14ac:dyDescent="0.25">
      <c r="K345" s="444"/>
      <c r="L345" s="445"/>
      <c r="M345" s="445"/>
      <c r="N345" s="445"/>
      <c r="O345" s="445"/>
      <c r="P345" s="445"/>
      <c r="Q345" s="445"/>
      <c r="R345" s="445"/>
      <c r="S345" s="445"/>
      <c r="T345" s="445"/>
      <c r="U345" s="446"/>
    </row>
    <row r="346" spans="1:21" x14ac:dyDescent="0.25">
      <c r="K346" s="444"/>
      <c r="L346" s="445"/>
      <c r="M346" s="445"/>
      <c r="N346" s="445"/>
      <c r="O346" s="445"/>
      <c r="P346" s="445"/>
      <c r="Q346" s="445"/>
      <c r="R346" s="445"/>
      <c r="S346" s="445"/>
      <c r="T346" s="445"/>
      <c r="U346" s="446"/>
    </row>
    <row r="347" spans="1:21" x14ac:dyDescent="0.25">
      <c r="K347" s="444"/>
      <c r="L347" s="445"/>
      <c r="M347" s="445"/>
      <c r="N347" s="445"/>
      <c r="O347" s="445"/>
      <c r="P347" s="445"/>
      <c r="Q347" s="445"/>
      <c r="R347" s="445"/>
      <c r="S347" s="445"/>
      <c r="T347" s="445"/>
      <c r="U347" s="446"/>
    </row>
    <row r="348" spans="1:21" x14ac:dyDescent="0.25">
      <c r="K348" s="444"/>
      <c r="L348" s="445"/>
      <c r="M348" s="445"/>
      <c r="N348" s="445"/>
      <c r="O348" s="445"/>
      <c r="P348" s="445"/>
      <c r="Q348" s="445"/>
      <c r="R348" s="445"/>
      <c r="S348" s="445"/>
      <c r="T348" s="445"/>
      <c r="U348" s="446"/>
    </row>
    <row r="349" spans="1:21" x14ac:dyDescent="0.25">
      <c r="K349" s="444"/>
      <c r="L349" s="445"/>
      <c r="M349" s="445"/>
      <c r="N349" s="445"/>
      <c r="O349" s="445"/>
      <c r="P349" s="445"/>
      <c r="Q349" s="445"/>
      <c r="R349" s="445"/>
      <c r="S349" s="445"/>
      <c r="T349" s="445"/>
      <c r="U349" s="446"/>
    </row>
    <row r="350" spans="1:21" ht="13.5" thickBot="1" x14ac:dyDescent="0.3">
      <c r="K350" s="447"/>
      <c r="L350" s="448"/>
      <c r="M350" s="448"/>
      <c r="N350" s="448"/>
      <c r="O350" s="448"/>
      <c r="P350" s="448"/>
      <c r="Q350" s="448"/>
      <c r="R350" s="448"/>
      <c r="S350" s="448"/>
      <c r="T350" s="448"/>
      <c r="U350" s="449"/>
    </row>
    <row r="351" spans="1:21" x14ac:dyDescent="0.25">
      <c r="K351" s="11"/>
      <c r="L351" s="11"/>
      <c r="M351" s="11"/>
      <c r="N351" s="11"/>
      <c r="O351" s="11"/>
      <c r="P351" s="11"/>
      <c r="Q351" s="11"/>
      <c r="R351" s="11"/>
      <c r="S351" s="11"/>
      <c r="T351" s="11"/>
      <c r="U351" s="11"/>
    </row>
    <row r="352" spans="1:21" ht="13.5" thickBot="1" x14ac:dyDescent="0.3"/>
    <row r="353" spans="1:21" ht="13.5" thickBot="1" x14ac:dyDescent="0.3">
      <c r="D353" s="471" t="s">
        <v>82</v>
      </c>
      <c r="E353" s="472"/>
      <c r="F353" s="473"/>
      <c r="G353" s="11"/>
      <c r="H353" s="11"/>
      <c r="I353" s="11"/>
      <c r="K353" s="474" t="s">
        <v>314</v>
      </c>
      <c r="L353" s="475"/>
      <c r="M353" s="475"/>
      <c r="N353" s="475"/>
      <c r="O353" s="475"/>
      <c r="P353" s="475"/>
      <c r="Q353" s="475"/>
      <c r="R353" s="475"/>
      <c r="S353" s="475"/>
      <c r="T353" s="475"/>
      <c r="U353" s="476"/>
    </row>
    <row r="354" spans="1:21" ht="13.5" thickBot="1" x14ac:dyDescent="0.3">
      <c r="A354" s="3"/>
      <c r="B354" s="3"/>
      <c r="C354" s="1"/>
      <c r="D354" s="344" t="s">
        <v>296</v>
      </c>
      <c r="E354" s="344"/>
      <c r="F354" s="345">
        <v>46131</v>
      </c>
      <c r="G354" s="11"/>
      <c r="H354" s="11"/>
      <c r="I354" s="11"/>
      <c r="K354" s="12" t="s">
        <v>75</v>
      </c>
      <c r="L354" s="12" t="s">
        <v>46</v>
      </c>
      <c r="M354" s="12" t="s">
        <v>47</v>
      </c>
      <c r="N354" s="13" t="s">
        <v>48</v>
      </c>
      <c r="O354" s="14" t="s">
        <v>49</v>
      </c>
      <c r="P354" s="15" t="s">
        <v>50</v>
      </c>
      <c r="Q354" s="450" t="s">
        <v>77</v>
      </c>
      <c r="R354" s="451"/>
      <c r="S354" s="452"/>
      <c r="T354" s="12" t="s">
        <v>51</v>
      </c>
      <c r="U354" s="12" t="s">
        <v>52</v>
      </c>
    </row>
    <row r="355" spans="1:21" x14ac:dyDescent="0.25">
      <c r="A355" s="74"/>
      <c r="B355" s="77" t="s">
        <v>171</v>
      </c>
      <c r="C355" s="76">
        <v>0.54166666666666663</v>
      </c>
      <c r="D355" s="77" t="s">
        <v>279</v>
      </c>
      <c r="E355" s="83" t="s">
        <v>13</v>
      </c>
      <c r="F355" s="83" t="s">
        <v>244</v>
      </c>
      <c r="G355" s="77">
        <v>0</v>
      </c>
      <c r="H355" s="77" t="s">
        <v>14</v>
      </c>
      <c r="I355" s="77">
        <v>3</v>
      </c>
      <c r="K355" s="78" t="s">
        <v>53</v>
      </c>
      <c r="L355" s="360" t="s">
        <v>248</v>
      </c>
      <c r="M355" s="180">
        <v>29</v>
      </c>
      <c r="N355" s="170">
        <v>23</v>
      </c>
      <c r="O355" s="171">
        <v>2</v>
      </c>
      <c r="P355" s="172">
        <v>4</v>
      </c>
      <c r="Q355" s="180">
        <v>115</v>
      </c>
      <c r="R355" s="190" t="s">
        <v>14</v>
      </c>
      <c r="S355" s="191">
        <v>53</v>
      </c>
      <c r="T355" s="401">
        <f t="shared" ref="T355:T372" si="10">Q355-S355</f>
        <v>62</v>
      </c>
      <c r="U355" s="90">
        <f>N355*3+O355</f>
        <v>71</v>
      </c>
    </row>
    <row r="356" spans="1:21" x14ac:dyDescent="0.25">
      <c r="A356" s="74"/>
      <c r="B356" s="74"/>
      <c r="C356" s="76">
        <v>0.54166666666666663</v>
      </c>
      <c r="D356" s="83" t="s">
        <v>134</v>
      </c>
      <c r="E356" s="83" t="s">
        <v>13</v>
      </c>
      <c r="F356" s="83" t="s">
        <v>245</v>
      </c>
      <c r="G356" s="83">
        <v>6</v>
      </c>
      <c r="H356" s="83" t="s">
        <v>14</v>
      </c>
      <c r="I356" s="83">
        <v>2</v>
      </c>
      <c r="K356" s="75" t="s">
        <v>54</v>
      </c>
      <c r="L356" s="84" t="s">
        <v>249</v>
      </c>
      <c r="M356" s="38">
        <v>29</v>
      </c>
      <c r="N356" s="85">
        <v>21</v>
      </c>
      <c r="O356" s="86">
        <v>5</v>
      </c>
      <c r="P356" s="87">
        <v>3</v>
      </c>
      <c r="Q356" s="38">
        <v>93</v>
      </c>
      <c r="R356" s="39" t="s">
        <v>14</v>
      </c>
      <c r="S356" s="40">
        <v>56</v>
      </c>
      <c r="T356" s="88">
        <f t="shared" si="10"/>
        <v>37</v>
      </c>
      <c r="U356" s="91">
        <f>N356*3+O356</f>
        <v>68</v>
      </c>
    </row>
    <row r="357" spans="1:21" x14ac:dyDescent="0.25">
      <c r="A357" s="74"/>
      <c r="B357" s="74"/>
      <c r="C357" s="76">
        <v>0.54166666666666663</v>
      </c>
      <c r="D357" s="83" t="s">
        <v>252</v>
      </c>
      <c r="E357" s="83" t="s">
        <v>13</v>
      </c>
      <c r="F357" s="83" t="s">
        <v>168</v>
      </c>
      <c r="G357" s="83">
        <v>1</v>
      </c>
      <c r="H357" s="83" t="s">
        <v>14</v>
      </c>
      <c r="I357" s="83">
        <v>5</v>
      </c>
      <c r="K357" s="50" t="s">
        <v>55</v>
      </c>
      <c r="L357" s="53" t="s">
        <v>253</v>
      </c>
      <c r="M357" s="43">
        <v>29</v>
      </c>
      <c r="N357" s="44">
        <v>22</v>
      </c>
      <c r="O357" s="45">
        <v>2</v>
      </c>
      <c r="P357" s="46">
        <v>5</v>
      </c>
      <c r="Q357" s="43">
        <v>133</v>
      </c>
      <c r="R357" s="47" t="s">
        <v>14</v>
      </c>
      <c r="S357" s="48">
        <v>72</v>
      </c>
      <c r="T357" s="49">
        <f t="shared" si="10"/>
        <v>61</v>
      </c>
      <c r="U357" s="92">
        <f>N357*3+O357</f>
        <v>68</v>
      </c>
    </row>
    <row r="358" spans="1:21" x14ac:dyDescent="0.25">
      <c r="A358" s="74"/>
      <c r="B358" s="77" t="s">
        <v>171</v>
      </c>
      <c r="C358" s="76">
        <v>0.54166666666666663</v>
      </c>
      <c r="D358" s="77" t="s">
        <v>290</v>
      </c>
      <c r="E358" s="83" t="s">
        <v>13</v>
      </c>
      <c r="F358" s="83" t="s">
        <v>249</v>
      </c>
      <c r="G358" s="77">
        <v>0</v>
      </c>
      <c r="H358" s="77" t="s">
        <v>14</v>
      </c>
      <c r="I358" s="77">
        <v>3</v>
      </c>
      <c r="K358" s="50" t="s">
        <v>56</v>
      </c>
      <c r="L358" s="42" t="s">
        <v>247</v>
      </c>
      <c r="M358" s="43">
        <v>29</v>
      </c>
      <c r="N358" s="44">
        <v>21</v>
      </c>
      <c r="O358" s="45">
        <v>2</v>
      </c>
      <c r="P358" s="46">
        <v>6</v>
      </c>
      <c r="Q358" s="43">
        <v>128</v>
      </c>
      <c r="R358" s="47" t="s">
        <v>14</v>
      </c>
      <c r="S358" s="48">
        <v>42</v>
      </c>
      <c r="T358" s="49">
        <f t="shared" si="10"/>
        <v>86</v>
      </c>
      <c r="U358" s="92">
        <f>N358*3+O358</f>
        <v>65</v>
      </c>
    </row>
    <row r="359" spans="1:21" x14ac:dyDescent="0.25">
      <c r="A359" s="74"/>
      <c r="B359" s="77" t="s">
        <v>171</v>
      </c>
      <c r="C359" s="76">
        <v>0.54166666666666663</v>
      </c>
      <c r="D359" s="77" t="s">
        <v>294</v>
      </c>
      <c r="E359" s="83" t="s">
        <v>13</v>
      </c>
      <c r="F359" s="83" t="s">
        <v>253</v>
      </c>
      <c r="G359" s="77">
        <v>0</v>
      </c>
      <c r="H359" s="77" t="s">
        <v>14</v>
      </c>
      <c r="I359" s="77">
        <v>3</v>
      </c>
      <c r="K359" s="50" t="s">
        <v>57</v>
      </c>
      <c r="L359" s="42" t="s">
        <v>132</v>
      </c>
      <c r="M359" s="43">
        <v>29</v>
      </c>
      <c r="N359" s="44">
        <v>21</v>
      </c>
      <c r="O359" s="45">
        <v>2</v>
      </c>
      <c r="P359" s="46">
        <v>6</v>
      </c>
      <c r="Q359" s="43">
        <v>178</v>
      </c>
      <c r="R359" s="47" t="s">
        <v>14</v>
      </c>
      <c r="S359" s="48">
        <v>52</v>
      </c>
      <c r="T359" s="49">
        <f t="shared" si="10"/>
        <v>126</v>
      </c>
      <c r="U359" s="335">
        <f>N359*3+O359-1</f>
        <v>64</v>
      </c>
    </row>
    <row r="360" spans="1:21" x14ac:dyDescent="0.25">
      <c r="A360" s="74"/>
      <c r="B360" s="74"/>
      <c r="C360" s="76">
        <v>0.625</v>
      </c>
      <c r="D360" s="83" t="s">
        <v>248</v>
      </c>
      <c r="E360" s="83" t="s">
        <v>13</v>
      </c>
      <c r="F360" s="83" t="s">
        <v>116</v>
      </c>
      <c r="G360" s="83">
        <v>4</v>
      </c>
      <c r="H360" s="83" t="s">
        <v>14</v>
      </c>
      <c r="I360" s="83">
        <v>0</v>
      </c>
      <c r="K360" s="50" t="s">
        <v>58</v>
      </c>
      <c r="L360" s="61" t="s">
        <v>168</v>
      </c>
      <c r="M360" s="43">
        <v>29</v>
      </c>
      <c r="N360" s="44">
        <v>20</v>
      </c>
      <c r="O360" s="45">
        <v>4</v>
      </c>
      <c r="P360" s="46">
        <v>5</v>
      </c>
      <c r="Q360" s="125">
        <v>110</v>
      </c>
      <c r="R360" s="126" t="s">
        <v>14</v>
      </c>
      <c r="S360" s="127">
        <v>45</v>
      </c>
      <c r="T360" s="51">
        <f t="shared" si="10"/>
        <v>65</v>
      </c>
      <c r="U360" s="93">
        <f t="shared" ref="U360:U367" si="11">N360*3+O360</f>
        <v>64</v>
      </c>
    </row>
    <row r="361" spans="1:21" x14ac:dyDescent="0.25">
      <c r="A361" s="74"/>
      <c r="B361" s="74"/>
      <c r="C361" s="76">
        <v>0.625</v>
      </c>
      <c r="D361" s="83" t="s">
        <v>132</v>
      </c>
      <c r="E361" s="83" t="s">
        <v>13</v>
      </c>
      <c r="F361" s="83" t="s">
        <v>243</v>
      </c>
      <c r="G361" s="83">
        <v>9</v>
      </c>
      <c r="H361" s="83" t="s">
        <v>14</v>
      </c>
      <c r="I361" s="83">
        <v>3</v>
      </c>
      <c r="K361" s="50" t="s">
        <v>59</v>
      </c>
      <c r="L361" s="42" t="s">
        <v>270</v>
      </c>
      <c r="M361" s="43">
        <v>29</v>
      </c>
      <c r="N361" s="44">
        <v>19</v>
      </c>
      <c r="O361" s="45">
        <v>3</v>
      </c>
      <c r="P361" s="46">
        <v>7</v>
      </c>
      <c r="Q361" s="43">
        <v>114</v>
      </c>
      <c r="R361" s="47" t="s">
        <v>14</v>
      </c>
      <c r="S361" s="48">
        <v>67</v>
      </c>
      <c r="T361" s="49">
        <f t="shared" si="10"/>
        <v>47</v>
      </c>
      <c r="U361" s="50">
        <f t="shared" si="11"/>
        <v>60</v>
      </c>
    </row>
    <row r="362" spans="1:21" x14ac:dyDescent="0.25">
      <c r="A362" s="74"/>
      <c r="B362" s="74"/>
      <c r="C362" s="76">
        <v>0.70833333333333337</v>
      </c>
      <c r="D362" s="83" t="s">
        <v>251</v>
      </c>
      <c r="E362" s="83" t="s">
        <v>13</v>
      </c>
      <c r="F362" s="83" t="s">
        <v>41</v>
      </c>
      <c r="G362" s="83">
        <v>1</v>
      </c>
      <c r="H362" s="83" t="s">
        <v>14</v>
      </c>
      <c r="I362" s="83">
        <v>8</v>
      </c>
      <c r="K362" s="50" t="s">
        <v>60</v>
      </c>
      <c r="L362" s="61" t="s">
        <v>250</v>
      </c>
      <c r="M362" s="43">
        <v>29</v>
      </c>
      <c r="N362" s="44">
        <v>18</v>
      </c>
      <c r="O362" s="45">
        <v>1</v>
      </c>
      <c r="P362" s="46">
        <v>10</v>
      </c>
      <c r="Q362" s="125">
        <v>103</v>
      </c>
      <c r="R362" s="126" t="s">
        <v>14</v>
      </c>
      <c r="S362" s="127">
        <v>77</v>
      </c>
      <c r="T362" s="51">
        <f t="shared" si="10"/>
        <v>26</v>
      </c>
      <c r="U362" s="93">
        <f t="shared" si="11"/>
        <v>55</v>
      </c>
    </row>
    <row r="363" spans="1:21" x14ac:dyDescent="0.25">
      <c r="A363" s="74"/>
      <c r="B363" s="74"/>
      <c r="C363" s="76">
        <v>0.70833333333333337</v>
      </c>
      <c r="D363" s="83" t="s">
        <v>247</v>
      </c>
      <c r="E363" s="83" t="s">
        <v>13</v>
      </c>
      <c r="F363" s="83" t="s">
        <v>250</v>
      </c>
      <c r="G363" s="83">
        <v>4</v>
      </c>
      <c r="H363" s="83" t="s">
        <v>14</v>
      </c>
      <c r="I363" s="83">
        <v>1</v>
      </c>
      <c r="K363" s="50" t="s">
        <v>61</v>
      </c>
      <c r="L363" s="61" t="s">
        <v>251</v>
      </c>
      <c r="M363" s="43">
        <v>29</v>
      </c>
      <c r="N363" s="44">
        <v>12</v>
      </c>
      <c r="O363" s="45">
        <v>2</v>
      </c>
      <c r="P363" s="46">
        <v>15</v>
      </c>
      <c r="Q363" s="125">
        <v>66</v>
      </c>
      <c r="R363" s="126" t="s">
        <v>14</v>
      </c>
      <c r="S363" s="127">
        <v>81</v>
      </c>
      <c r="T363" s="52">
        <f t="shared" si="10"/>
        <v>-15</v>
      </c>
      <c r="U363" s="93">
        <f t="shared" si="11"/>
        <v>38</v>
      </c>
    </row>
    <row r="364" spans="1:21" x14ac:dyDescent="0.25">
      <c r="A364" s="431"/>
      <c r="B364" s="3"/>
      <c r="C364" s="1"/>
      <c r="D364" s="11"/>
      <c r="E364" s="11"/>
      <c r="F364" s="169" t="s">
        <v>295</v>
      </c>
      <c r="G364" s="11"/>
      <c r="H364" s="11"/>
      <c r="I364" s="11"/>
      <c r="K364" s="50" t="s">
        <v>62</v>
      </c>
      <c r="L364" s="42" t="s">
        <v>252</v>
      </c>
      <c r="M364" s="43">
        <v>29</v>
      </c>
      <c r="N364" s="44">
        <v>11</v>
      </c>
      <c r="O364" s="45">
        <v>3</v>
      </c>
      <c r="P364" s="46">
        <v>15</v>
      </c>
      <c r="Q364" s="43">
        <v>93</v>
      </c>
      <c r="R364" s="47" t="s">
        <v>14</v>
      </c>
      <c r="S364" s="48">
        <v>99</v>
      </c>
      <c r="T364" s="52">
        <f t="shared" si="10"/>
        <v>-6</v>
      </c>
      <c r="U364" s="93">
        <f t="shared" si="11"/>
        <v>36</v>
      </c>
    </row>
    <row r="365" spans="1:21" x14ac:dyDescent="0.25">
      <c r="A365" s="3"/>
      <c r="B365" s="3"/>
      <c r="C365" s="1"/>
      <c r="D365" s="344" t="s">
        <v>299</v>
      </c>
      <c r="E365" s="344"/>
      <c r="F365" s="345">
        <v>46138</v>
      </c>
      <c r="G365" s="11"/>
      <c r="H365" s="11"/>
      <c r="I365" s="11"/>
      <c r="K365" s="50" t="s">
        <v>63</v>
      </c>
      <c r="L365" s="53" t="s">
        <v>134</v>
      </c>
      <c r="M365" s="43">
        <v>29</v>
      </c>
      <c r="N365" s="44">
        <v>12</v>
      </c>
      <c r="O365" s="45">
        <v>1</v>
      </c>
      <c r="P365" s="46">
        <v>16</v>
      </c>
      <c r="Q365" s="43">
        <v>82</v>
      </c>
      <c r="R365" s="47" t="s">
        <v>14</v>
      </c>
      <c r="S365" s="48">
        <v>85</v>
      </c>
      <c r="T365" s="51">
        <f t="shared" si="10"/>
        <v>-3</v>
      </c>
      <c r="U365" s="93">
        <f t="shared" si="11"/>
        <v>37</v>
      </c>
    </row>
    <row r="366" spans="1:21" x14ac:dyDescent="0.25">
      <c r="A366" s="74"/>
      <c r="B366" s="74"/>
      <c r="C366" s="76">
        <v>0.54166666666666663</v>
      </c>
      <c r="D366" s="83" t="s">
        <v>243</v>
      </c>
      <c r="E366" s="83" t="s">
        <v>13</v>
      </c>
      <c r="F366" s="83" t="s">
        <v>252</v>
      </c>
      <c r="G366" s="83"/>
      <c r="H366" s="83" t="s">
        <v>14</v>
      </c>
      <c r="I366" s="83"/>
      <c r="K366" s="50" t="s">
        <v>64</v>
      </c>
      <c r="L366" s="53" t="s">
        <v>245</v>
      </c>
      <c r="M366" s="43">
        <v>29</v>
      </c>
      <c r="N366" s="44">
        <v>7</v>
      </c>
      <c r="O366" s="45">
        <v>4</v>
      </c>
      <c r="P366" s="46">
        <v>18</v>
      </c>
      <c r="Q366" s="43">
        <v>67</v>
      </c>
      <c r="R366" s="47" t="s">
        <v>14</v>
      </c>
      <c r="S366" s="48">
        <v>121</v>
      </c>
      <c r="T366" s="51">
        <f t="shared" si="10"/>
        <v>-54</v>
      </c>
      <c r="U366" s="93">
        <f t="shared" si="11"/>
        <v>25</v>
      </c>
    </row>
    <row r="367" spans="1:21" x14ac:dyDescent="0.25">
      <c r="A367" s="74"/>
      <c r="B367" s="74"/>
      <c r="C367" s="76">
        <v>0.54166666666666663</v>
      </c>
      <c r="D367" s="83" t="s">
        <v>116</v>
      </c>
      <c r="E367" s="83" t="s">
        <v>13</v>
      </c>
      <c r="F367" s="83" t="s">
        <v>134</v>
      </c>
      <c r="G367" s="83"/>
      <c r="H367" s="83" t="s">
        <v>14</v>
      </c>
      <c r="I367" s="83"/>
      <c r="K367" s="50" t="s">
        <v>65</v>
      </c>
      <c r="L367" s="53" t="s">
        <v>41</v>
      </c>
      <c r="M367" s="43">
        <v>29</v>
      </c>
      <c r="N367" s="44">
        <v>8</v>
      </c>
      <c r="O367" s="45">
        <v>4</v>
      </c>
      <c r="P367" s="46">
        <v>17</v>
      </c>
      <c r="Q367" s="43">
        <v>66</v>
      </c>
      <c r="R367" s="47" t="s">
        <v>14</v>
      </c>
      <c r="S367" s="48">
        <v>128</v>
      </c>
      <c r="T367" s="51">
        <f t="shared" si="10"/>
        <v>-62</v>
      </c>
      <c r="U367" s="93">
        <f t="shared" si="11"/>
        <v>28</v>
      </c>
    </row>
    <row r="368" spans="1:21" x14ac:dyDescent="0.25">
      <c r="A368" s="74"/>
      <c r="B368" s="74"/>
      <c r="C368" s="76">
        <v>0.54166666666666663</v>
      </c>
      <c r="D368" s="83" t="s">
        <v>244</v>
      </c>
      <c r="E368" s="83" t="s">
        <v>13</v>
      </c>
      <c r="F368" s="83" t="s">
        <v>248</v>
      </c>
      <c r="G368" s="83"/>
      <c r="H368" s="83" t="s">
        <v>14</v>
      </c>
      <c r="I368" s="83"/>
      <c r="K368" s="50" t="s">
        <v>71</v>
      </c>
      <c r="L368" s="53" t="s">
        <v>243</v>
      </c>
      <c r="M368" s="43">
        <v>29</v>
      </c>
      <c r="N368" s="44">
        <v>7</v>
      </c>
      <c r="O368" s="45">
        <v>2</v>
      </c>
      <c r="P368" s="46">
        <v>20</v>
      </c>
      <c r="Q368" s="43">
        <v>87</v>
      </c>
      <c r="R368" s="47" t="s">
        <v>14</v>
      </c>
      <c r="S368" s="48">
        <v>147</v>
      </c>
      <c r="T368" s="51">
        <f t="shared" si="10"/>
        <v>-60</v>
      </c>
      <c r="U368" s="335">
        <f>N368*3+O368-6</f>
        <v>17</v>
      </c>
    </row>
    <row r="369" spans="1:21" x14ac:dyDescent="0.25">
      <c r="A369" s="74"/>
      <c r="B369" s="77" t="s">
        <v>171</v>
      </c>
      <c r="C369" s="76">
        <v>0.54166666666666663</v>
      </c>
      <c r="D369" s="83" t="s">
        <v>41</v>
      </c>
      <c r="E369" s="83" t="s">
        <v>13</v>
      </c>
      <c r="F369" s="77" t="s">
        <v>279</v>
      </c>
      <c r="G369" s="438" t="s">
        <v>224</v>
      </c>
      <c r="H369" s="439"/>
      <c r="I369" s="440"/>
      <c r="K369" s="50" t="s">
        <v>66</v>
      </c>
      <c r="L369" s="42" t="s">
        <v>116</v>
      </c>
      <c r="M369" s="43">
        <v>29</v>
      </c>
      <c r="N369" s="44">
        <v>5</v>
      </c>
      <c r="O369" s="45">
        <v>2</v>
      </c>
      <c r="P369" s="46">
        <v>22</v>
      </c>
      <c r="Q369" s="43">
        <v>46</v>
      </c>
      <c r="R369" s="47" t="s">
        <v>14</v>
      </c>
      <c r="S369" s="48">
        <v>109</v>
      </c>
      <c r="T369" s="51">
        <f t="shared" si="10"/>
        <v>-63</v>
      </c>
      <c r="U369" s="93">
        <f>N369*3+O369</f>
        <v>17</v>
      </c>
    </row>
    <row r="370" spans="1:21" x14ac:dyDescent="0.25">
      <c r="A370" s="74"/>
      <c r="B370" s="74"/>
      <c r="C370" s="76">
        <v>0.54166666666666663</v>
      </c>
      <c r="D370" s="83" t="s">
        <v>253</v>
      </c>
      <c r="E370" s="83" t="s">
        <v>13</v>
      </c>
      <c r="F370" s="83" t="s">
        <v>251</v>
      </c>
      <c r="G370" s="83"/>
      <c r="H370" s="83" t="s">
        <v>14</v>
      </c>
      <c r="I370" s="83"/>
      <c r="K370" s="335" t="s">
        <v>67</v>
      </c>
      <c r="L370" s="343" t="s">
        <v>246</v>
      </c>
      <c r="M370" s="337">
        <v>29</v>
      </c>
      <c r="N370" s="338">
        <v>5</v>
      </c>
      <c r="O370" s="339">
        <v>3</v>
      </c>
      <c r="P370" s="340">
        <v>21</v>
      </c>
      <c r="Q370" s="337">
        <v>61</v>
      </c>
      <c r="R370" s="339" t="s">
        <v>14</v>
      </c>
      <c r="S370" s="340">
        <v>135</v>
      </c>
      <c r="T370" s="335">
        <f t="shared" si="10"/>
        <v>-74</v>
      </c>
      <c r="U370" s="335">
        <v>0</v>
      </c>
    </row>
    <row r="371" spans="1:21" x14ac:dyDescent="0.25">
      <c r="A371" s="74"/>
      <c r="B371" s="77" t="s">
        <v>171</v>
      </c>
      <c r="C371" s="76">
        <v>0.625</v>
      </c>
      <c r="D371" s="83" t="s">
        <v>250</v>
      </c>
      <c r="E371" s="83" t="s">
        <v>13</v>
      </c>
      <c r="F371" s="77" t="s">
        <v>290</v>
      </c>
      <c r="G371" s="438" t="s">
        <v>224</v>
      </c>
      <c r="H371" s="439"/>
      <c r="I371" s="440"/>
      <c r="K371" s="335" t="s">
        <v>68</v>
      </c>
      <c r="L371" s="336" t="s">
        <v>242</v>
      </c>
      <c r="M371" s="337">
        <v>29</v>
      </c>
      <c r="N371" s="338">
        <v>4</v>
      </c>
      <c r="O371" s="339">
        <v>4</v>
      </c>
      <c r="P371" s="340">
        <v>21</v>
      </c>
      <c r="Q371" s="337">
        <v>33</v>
      </c>
      <c r="R371" s="339" t="s">
        <v>14</v>
      </c>
      <c r="S371" s="340">
        <v>110</v>
      </c>
      <c r="T371" s="341">
        <f t="shared" si="10"/>
        <v>-77</v>
      </c>
      <c r="U371" s="335">
        <v>0</v>
      </c>
    </row>
    <row r="372" spans="1:21" ht="13.5" thickBot="1" x14ac:dyDescent="0.3">
      <c r="A372" s="74"/>
      <c r="B372" s="74"/>
      <c r="C372" s="76">
        <v>0.70833333333333337</v>
      </c>
      <c r="D372" s="83" t="s">
        <v>245</v>
      </c>
      <c r="E372" s="83" t="s">
        <v>13</v>
      </c>
      <c r="F372" s="83" t="s">
        <v>132</v>
      </c>
      <c r="G372" s="83"/>
      <c r="H372" s="83" t="s">
        <v>14</v>
      </c>
      <c r="I372" s="83"/>
      <c r="K372" s="335" t="s">
        <v>69</v>
      </c>
      <c r="L372" s="343" t="s">
        <v>279</v>
      </c>
      <c r="M372" s="337">
        <v>29</v>
      </c>
      <c r="N372" s="338">
        <v>0</v>
      </c>
      <c r="O372" s="339">
        <v>0</v>
      </c>
      <c r="P372" s="340">
        <v>29</v>
      </c>
      <c r="Q372" s="337">
        <v>5</v>
      </c>
      <c r="R372" s="339" t="s">
        <v>14</v>
      </c>
      <c r="S372" s="340">
        <v>101</v>
      </c>
      <c r="T372" s="341">
        <f t="shared" si="10"/>
        <v>-96</v>
      </c>
      <c r="U372" s="335">
        <v>0</v>
      </c>
    </row>
    <row r="373" spans="1:21" ht="13.5" thickBot="1" x14ac:dyDescent="0.3">
      <c r="A373" s="74"/>
      <c r="B373" s="77" t="s">
        <v>171</v>
      </c>
      <c r="C373" s="76">
        <v>0.70833333333333337</v>
      </c>
      <c r="D373" s="83" t="s">
        <v>249</v>
      </c>
      <c r="E373" s="83" t="s">
        <v>13</v>
      </c>
      <c r="F373" s="77" t="s">
        <v>294</v>
      </c>
      <c r="G373" s="438" t="s">
        <v>224</v>
      </c>
      <c r="H373" s="439"/>
      <c r="I373" s="440"/>
      <c r="K373" s="33"/>
      <c r="L373" s="33" t="s">
        <v>74</v>
      </c>
      <c r="M373" s="150">
        <f>SUM(M355:M372)</f>
        <v>522</v>
      </c>
      <c r="N373" s="35">
        <f>SUM(N355:N372)</f>
        <v>236</v>
      </c>
      <c r="O373" s="36">
        <f>SUM(O355:O372)</f>
        <v>46</v>
      </c>
      <c r="P373" s="34">
        <f>SUM(P355:P372)</f>
        <v>240</v>
      </c>
      <c r="Q373" s="148">
        <f>SUM(Q355:Q372)</f>
        <v>1580</v>
      </c>
      <c r="R373" s="149" t="s">
        <v>14</v>
      </c>
      <c r="S373" s="150">
        <f>SUM(S355:S372)</f>
        <v>1580</v>
      </c>
      <c r="T373" s="33">
        <f>SUM(T355:T372)</f>
        <v>0</v>
      </c>
      <c r="U373" s="151">
        <f>SUM(U355:U372)</f>
        <v>713</v>
      </c>
    </row>
    <row r="374" spans="1:21" ht="13.5" thickBot="1" x14ac:dyDescent="0.3">
      <c r="A374" s="74"/>
      <c r="B374" s="74"/>
      <c r="C374" s="76">
        <v>0.72916666666666663</v>
      </c>
      <c r="D374" s="83" t="s">
        <v>168</v>
      </c>
      <c r="E374" s="83" t="s">
        <v>13</v>
      </c>
      <c r="F374" s="83" t="s">
        <v>247</v>
      </c>
      <c r="G374" s="83"/>
      <c r="H374" s="83" t="s">
        <v>14</v>
      </c>
      <c r="I374" s="83"/>
      <c r="K374" s="11"/>
      <c r="L374" s="11"/>
      <c r="M374" s="11"/>
      <c r="N374" s="11"/>
      <c r="O374" s="11"/>
      <c r="P374" s="11"/>
      <c r="Q374" s="11"/>
      <c r="R374" s="11"/>
      <c r="S374" s="11"/>
      <c r="T374" s="11"/>
      <c r="U374" s="11"/>
    </row>
    <row r="375" spans="1:21" ht="12.75" customHeight="1" x14ac:dyDescent="0.25">
      <c r="K375" s="441" t="s">
        <v>293</v>
      </c>
      <c r="L375" s="442"/>
      <c r="M375" s="442"/>
      <c r="N375" s="442"/>
      <c r="O375" s="442"/>
      <c r="P375" s="442"/>
      <c r="Q375" s="442"/>
      <c r="R375" s="442"/>
      <c r="S375" s="442"/>
      <c r="T375" s="442"/>
      <c r="U375" s="443"/>
    </row>
    <row r="376" spans="1:21" x14ac:dyDescent="0.25">
      <c r="K376" s="444"/>
      <c r="L376" s="445"/>
      <c r="M376" s="445"/>
      <c r="N376" s="445"/>
      <c r="O376" s="445"/>
      <c r="P376" s="445"/>
      <c r="Q376" s="445"/>
      <c r="R376" s="445"/>
      <c r="S376" s="445"/>
      <c r="T376" s="445"/>
      <c r="U376" s="446"/>
    </row>
    <row r="377" spans="1:21" x14ac:dyDescent="0.25">
      <c r="K377" s="444"/>
      <c r="L377" s="445"/>
      <c r="M377" s="445"/>
      <c r="N377" s="445"/>
      <c r="O377" s="445"/>
      <c r="P377" s="445"/>
      <c r="Q377" s="445"/>
      <c r="R377" s="445"/>
      <c r="S377" s="445"/>
      <c r="T377" s="445"/>
      <c r="U377" s="446"/>
    </row>
    <row r="378" spans="1:21" x14ac:dyDescent="0.25">
      <c r="K378" s="444"/>
      <c r="L378" s="445"/>
      <c r="M378" s="445"/>
      <c r="N378" s="445"/>
      <c r="O378" s="445"/>
      <c r="P378" s="445"/>
      <c r="Q378" s="445"/>
      <c r="R378" s="445"/>
      <c r="S378" s="445"/>
      <c r="T378" s="445"/>
      <c r="U378" s="446"/>
    </row>
    <row r="379" spans="1:21" x14ac:dyDescent="0.25">
      <c r="K379" s="444"/>
      <c r="L379" s="445"/>
      <c r="M379" s="445"/>
      <c r="N379" s="445"/>
      <c r="O379" s="445"/>
      <c r="P379" s="445"/>
      <c r="Q379" s="445"/>
      <c r="R379" s="445"/>
      <c r="S379" s="445"/>
      <c r="T379" s="445"/>
      <c r="U379" s="446"/>
    </row>
    <row r="380" spans="1:21" x14ac:dyDescent="0.25">
      <c r="K380" s="444"/>
      <c r="L380" s="445"/>
      <c r="M380" s="445"/>
      <c r="N380" s="445"/>
      <c r="O380" s="445"/>
      <c r="P380" s="445"/>
      <c r="Q380" s="445"/>
      <c r="R380" s="445"/>
      <c r="S380" s="445"/>
      <c r="T380" s="445"/>
      <c r="U380" s="446"/>
    </row>
    <row r="381" spans="1:21" x14ac:dyDescent="0.25">
      <c r="K381" s="444"/>
      <c r="L381" s="445"/>
      <c r="M381" s="445"/>
      <c r="N381" s="445"/>
      <c r="O381" s="445"/>
      <c r="P381" s="445"/>
      <c r="Q381" s="445"/>
      <c r="R381" s="445"/>
      <c r="S381" s="445"/>
      <c r="T381" s="445"/>
      <c r="U381" s="446"/>
    </row>
    <row r="382" spans="1:21" ht="13.5" thickBot="1" x14ac:dyDescent="0.3">
      <c r="K382" s="447"/>
      <c r="L382" s="448"/>
      <c r="M382" s="448"/>
      <c r="N382" s="448"/>
      <c r="O382" s="448"/>
      <c r="P382" s="448"/>
      <c r="Q382" s="448"/>
      <c r="R382" s="448"/>
      <c r="S382" s="448"/>
      <c r="T382" s="448"/>
      <c r="U382" s="449"/>
    </row>
    <row r="411" spans="1:9" x14ac:dyDescent="0.25">
      <c r="A411" s="1"/>
      <c r="B411" s="3"/>
      <c r="C411" s="1"/>
      <c r="D411" s="11"/>
      <c r="E411" s="11"/>
      <c r="F411" s="169"/>
      <c r="G411" s="11"/>
      <c r="H411" s="11"/>
      <c r="I411" s="11"/>
    </row>
    <row r="412" spans="1:9" x14ac:dyDescent="0.25">
      <c r="A412" s="1"/>
      <c r="B412" s="3"/>
      <c r="C412" s="1"/>
      <c r="D412" s="11"/>
      <c r="E412" s="11"/>
      <c r="F412" s="169"/>
      <c r="G412" s="11"/>
      <c r="H412" s="11"/>
      <c r="I412" s="11"/>
    </row>
    <row r="413" spans="1:9" x14ac:dyDescent="0.25">
      <c r="A413" s="1"/>
      <c r="B413" s="3"/>
      <c r="C413" s="1"/>
      <c r="D413" s="11"/>
      <c r="E413" s="11"/>
      <c r="F413" s="169"/>
      <c r="G413" s="11"/>
      <c r="H413" s="11"/>
      <c r="I413" s="11"/>
    </row>
    <row r="414" spans="1:9" x14ac:dyDescent="0.25">
      <c r="A414" s="1"/>
      <c r="B414" s="3"/>
      <c r="C414" s="1"/>
      <c r="D414" s="11"/>
      <c r="E414" s="11"/>
      <c r="F414" s="169"/>
      <c r="G414" s="11"/>
      <c r="H414" s="11"/>
      <c r="I414" s="11"/>
    </row>
    <row r="415" spans="1:9" x14ac:dyDescent="0.25">
      <c r="A415" s="1"/>
      <c r="B415" s="3"/>
      <c r="C415" s="1"/>
      <c r="D415" s="11"/>
      <c r="E415" s="11"/>
      <c r="F415" s="169"/>
      <c r="G415" s="11"/>
      <c r="H415" s="11"/>
      <c r="I415" s="11"/>
    </row>
    <row r="416" spans="1:9" x14ac:dyDescent="0.25">
      <c r="A416" s="1"/>
      <c r="B416" s="3"/>
      <c r="C416" s="1"/>
      <c r="D416" s="11"/>
      <c r="E416" s="11"/>
      <c r="F416" s="169"/>
      <c r="G416" s="11"/>
      <c r="H416" s="11"/>
      <c r="I416" s="11"/>
    </row>
    <row r="417" spans="1:9" x14ac:dyDescent="0.25">
      <c r="A417" s="1"/>
      <c r="B417" s="3"/>
      <c r="C417" s="1"/>
      <c r="D417" s="11"/>
      <c r="E417" s="11"/>
      <c r="F417" s="169"/>
      <c r="G417" s="11"/>
      <c r="H417" s="11"/>
      <c r="I417" s="11"/>
    </row>
    <row r="418" spans="1:9" x14ac:dyDescent="0.25">
      <c r="A418" s="1"/>
      <c r="B418" s="3"/>
      <c r="C418" s="1"/>
      <c r="D418" s="11"/>
      <c r="E418" s="11"/>
      <c r="F418" s="169"/>
      <c r="G418" s="11"/>
      <c r="H418" s="11"/>
      <c r="I418" s="11"/>
    </row>
    <row r="419" spans="1:9" x14ac:dyDescent="0.25">
      <c r="A419" s="1"/>
      <c r="B419" s="3"/>
      <c r="C419" s="1"/>
      <c r="D419" s="11"/>
      <c r="E419" s="11"/>
      <c r="F419" s="169"/>
      <c r="G419" s="11"/>
      <c r="H419" s="11"/>
      <c r="I419" s="11"/>
    </row>
    <row r="420" spans="1:9" x14ac:dyDescent="0.25">
      <c r="A420" s="1"/>
      <c r="B420" s="3"/>
      <c r="C420" s="1"/>
      <c r="D420" s="11"/>
      <c r="E420" s="11"/>
      <c r="F420" s="169"/>
      <c r="G420" s="11"/>
      <c r="H420" s="11"/>
      <c r="I420" s="11"/>
    </row>
    <row r="421" spans="1:9" x14ac:dyDescent="0.25">
      <c r="A421" s="1"/>
      <c r="B421" s="3"/>
      <c r="C421" s="1"/>
      <c r="D421" s="11"/>
      <c r="E421" s="11"/>
      <c r="F421" s="169"/>
      <c r="G421" s="11"/>
      <c r="H421" s="11"/>
      <c r="I421" s="11"/>
    </row>
    <row r="422" spans="1:9" x14ac:dyDescent="0.25">
      <c r="A422" s="1"/>
      <c r="B422" s="3"/>
      <c r="C422" s="1"/>
      <c r="D422" s="11"/>
      <c r="E422" s="11"/>
      <c r="F422" s="169"/>
      <c r="G422" s="11"/>
      <c r="H422" s="11"/>
      <c r="I422" s="11"/>
    </row>
    <row r="423" spans="1:9" x14ac:dyDescent="0.25">
      <c r="A423" s="1"/>
      <c r="B423" s="3"/>
      <c r="C423" s="1"/>
      <c r="D423" s="11"/>
      <c r="E423" s="11"/>
      <c r="F423" s="169"/>
      <c r="G423" s="11"/>
      <c r="H423" s="11"/>
      <c r="I423" s="11"/>
    </row>
    <row r="424" spans="1:9" x14ac:dyDescent="0.25">
      <c r="A424" s="1"/>
      <c r="B424" s="3"/>
      <c r="C424" s="1"/>
      <c r="D424" s="11"/>
      <c r="E424" s="11"/>
      <c r="F424" s="169"/>
      <c r="G424" s="11"/>
      <c r="H424" s="11"/>
      <c r="I424" s="11"/>
    </row>
    <row r="425" spans="1:9" x14ac:dyDescent="0.25">
      <c r="A425" s="1"/>
      <c r="B425" s="3"/>
      <c r="C425" s="1"/>
      <c r="D425" s="11"/>
      <c r="E425" s="11"/>
      <c r="F425" s="169"/>
      <c r="G425" s="11"/>
      <c r="H425" s="11"/>
      <c r="I425" s="11"/>
    </row>
    <row r="426" spans="1:9" x14ac:dyDescent="0.25">
      <c r="A426" s="1"/>
      <c r="B426" s="3"/>
      <c r="C426" s="1"/>
      <c r="D426" s="11"/>
      <c r="E426" s="11"/>
      <c r="F426" s="169"/>
      <c r="G426" s="11"/>
      <c r="H426" s="11"/>
      <c r="I426" s="11"/>
    </row>
    <row r="427" spans="1:9" x14ac:dyDescent="0.25">
      <c r="A427" s="1"/>
      <c r="B427" s="3"/>
      <c r="C427" s="1"/>
      <c r="D427" s="11"/>
      <c r="E427" s="11"/>
      <c r="F427" s="169"/>
      <c r="G427" s="11"/>
      <c r="H427" s="11"/>
      <c r="I427" s="11"/>
    </row>
    <row r="428" spans="1:9" x14ac:dyDescent="0.25">
      <c r="A428" s="1"/>
      <c r="B428" s="3"/>
      <c r="C428" s="1"/>
      <c r="D428" s="11"/>
      <c r="E428" s="11"/>
      <c r="F428" s="169"/>
      <c r="G428" s="11"/>
      <c r="H428" s="11"/>
      <c r="I428" s="11"/>
    </row>
    <row r="429" spans="1:9" x14ac:dyDescent="0.25">
      <c r="A429" s="1"/>
      <c r="B429" s="3"/>
      <c r="C429" s="1"/>
      <c r="D429" s="11"/>
      <c r="E429" s="11"/>
      <c r="F429" s="169"/>
      <c r="G429" s="11"/>
      <c r="H429" s="11"/>
      <c r="I429" s="11"/>
    </row>
    <row r="430" spans="1:9" x14ac:dyDescent="0.25">
      <c r="A430" s="1"/>
      <c r="B430" s="3"/>
      <c r="C430" s="1"/>
      <c r="D430" s="11"/>
      <c r="E430" s="11"/>
      <c r="F430" s="169"/>
      <c r="G430" s="11"/>
      <c r="H430" s="11"/>
      <c r="I430" s="11"/>
    </row>
    <row r="431" spans="1:9" x14ac:dyDescent="0.25">
      <c r="A431" s="1"/>
      <c r="B431" s="3"/>
      <c r="C431" s="1"/>
      <c r="D431" s="11"/>
      <c r="E431" s="11"/>
      <c r="F431" s="169"/>
      <c r="G431" s="11"/>
      <c r="H431" s="11"/>
      <c r="I431" s="11"/>
    </row>
    <row r="432" spans="1:9" x14ac:dyDescent="0.25">
      <c r="A432" s="1"/>
      <c r="B432" s="3"/>
      <c r="C432" s="1"/>
      <c r="D432" s="11"/>
      <c r="E432" s="11"/>
      <c r="F432" s="169"/>
      <c r="G432" s="11"/>
      <c r="H432" s="11"/>
      <c r="I432" s="11"/>
    </row>
    <row r="433" spans="1:9" x14ac:dyDescent="0.25">
      <c r="A433" s="1"/>
      <c r="B433" s="3"/>
      <c r="C433" s="1"/>
      <c r="D433" s="11"/>
      <c r="E433" s="11"/>
      <c r="F433" s="169"/>
      <c r="G433" s="11"/>
      <c r="H433" s="11"/>
      <c r="I433" s="11"/>
    </row>
    <row r="434" spans="1:9" x14ac:dyDescent="0.25">
      <c r="A434" s="1"/>
      <c r="B434" s="3"/>
      <c r="C434" s="1"/>
      <c r="D434" s="11"/>
      <c r="E434" s="11"/>
      <c r="F434" s="169"/>
      <c r="G434" s="11"/>
      <c r="H434" s="11"/>
      <c r="I434" s="11"/>
    </row>
    <row r="435" spans="1:9" x14ac:dyDescent="0.25">
      <c r="A435" s="1"/>
      <c r="B435" s="3"/>
      <c r="C435" s="1"/>
      <c r="D435" s="11"/>
      <c r="E435" s="11"/>
      <c r="F435" s="169"/>
      <c r="G435" s="11"/>
      <c r="H435" s="11"/>
      <c r="I435" s="11"/>
    </row>
    <row r="436" spans="1:9" x14ac:dyDescent="0.25">
      <c r="A436" s="1"/>
      <c r="B436" s="3"/>
      <c r="C436" s="1"/>
      <c r="D436" s="11"/>
      <c r="E436" s="11"/>
      <c r="F436" s="169"/>
      <c r="G436" s="11"/>
      <c r="H436" s="11"/>
      <c r="I436" s="11"/>
    </row>
    <row r="437" spans="1:9" x14ac:dyDescent="0.25">
      <c r="A437" s="1"/>
      <c r="B437" s="3"/>
      <c r="C437" s="1"/>
      <c r="D437" s="11"/>
      <c r="E437" s="11"/>
      <c r="F437" s="169"/>
      <c r="G437" s="11"/>
      <c r="H437" s="11"/>
      <c r="I437" s="11"/>
    </row>
    <row r="438" spans="1:9" x14ac:dyDescent="0.25">
      <c r="A438" s="1"/>
      <c r="B438" s="3"/>
      <c r="C438" s="1"/>
      <c r="D438" s="11"/>
      <c r="E438" s="11"/>
      <c r="F438" s="169"/>
      <c r="G438" s="11"/>
      <c r="H438" s="11"/>
      <c r="I438" s="11"/>
    </row>
  </sheetData>
  <autoFilter ref="A1:U374" xr:uid="{00000000-0001-0000-0000-000000000000}"/>
  <mergeCells count="59">
    <mergeCell ref="G335:I335"/>
    <mergeCell ref="G369:I369"/>
    <mergeCell ref="G276:I276"/>
    <mergeCell ref="G212:I212"/>
    <mergeCell ref="G254:I254"/>
    <mergeCell ref="D131:F131"/>
    <mergeCell ref="K197:U197"/>
    <mergeCell ref="K99:U99"/>
    <mergeCell ref="K63:U63"/>
    <mergeCell ref="Q64:S64"/>
    <mergeCell ref="D165:F165"/>
    <mergeCell ref="D99:F99"/>
    <mergeCell ref="Q166:S166"/>
    <mergeCell ref="Q132:S132"/>
    <mergeCell ref="K165:U165"/>
    <mergeCell ref="K152:U160"/>
    <mergeCell ref="Q100:S100"/>
    <mergeCell ref="D197:F197"/>
    <mergeCell ref="K131:U131"/>
    <mergeCell ref="K186:U194"/>
    <mergeCell ref="K120:U129"/>
    <mergeCell ref="D2:F2"/>
    <mergeCell ref="K2:U2"/>
    <mergeCell ref="Q3:S3"/>
    <mergeCell ref="K32:U32"/>
    <mergeCell ref="Q33:S33"/>
    <mergeCell ref="K24:U29"/>
    <mergeCell ref="D32:F32"/>
    <mergeCell ref="K54:U61"/>
    <mergeCell ref="D353:F353"/>
    <mergeCell ref="D322:F322"/>
    <mergeCell ref="D292:F292"/>
    <mergeCell ref="D261:F261"/>
    <mergeCell ref="K261:U261"/>
    <mergeCell ref="K292:U292"/>
    <mergeCell ref="K353:U353"/>
    <mergeCell ref="K322:U322"/>
    <mergeCell ref="Q293:S293"/>
    <mergeCell ref="Q323:S323"/>
    <mergeCell ref="K313:U320"/>
    <mergeCell ref="K343:U350"/>
    <mergeCell ref="Q262:S262"/>
    <mergeCell ref="D229:F229"/>
    <mergeCell ref="D63:F63"/>
    <mergeCell ref="G306:I306"/>
    <mergeCell ref="K375:U382"/>
    <mergeCell ref="Q354:S354"/>
    <mergeCell ref="K281:U289"/>
    <mergeCell ref="K85:U97"/>
    <mergeCell ref="G337:I337"/>
    <mergeCell ref="G341:I341"/>
    <mergeCell ref="G371:I371"/>
    <mergeCell ref="G373:I373"/>
    <mergeCell ref="K250:U259"/>
    <mergeCell ref="Q198:S198"/>
    <mergeCell ref="K229:U229"/>
    <mergeCell ref="Q230:S230"/>
    <mergeCell ref="K218:U227"/>
    <mergeCell ref="G338:I338"/>
  </mergeCells>
  <phoneticPr fontId="10" type="noConversion"/>
  <printOptions horizontalCentered="1"/>
  <pageMargins left="0.39370078740157483" right="0.39370078740157483" top="0.19685039370078741" bottom="0.19685039370078741" header="0.27559055118110237" footer="0.11811023622047245"/>
  <pageSetup paperSize="9" scale="66" fitToHeight="0" orientation="landscape" verticalDpi="300" r:id="rId1"/>
  <rowBreaks count="5" manualBreakCount="5">
    <brk id="62" max="16383" man="1"/>
    <brk id="130" max="16383" man="1"/>
    <brk id="196" max="16383" man="1"/>
    <brk id="260" max="16383" man="1"/>
    <brk id="321"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aktueller Spieltag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2026-04-27T11:58:24Z</dcterms:modified>
</cp:coreProperties>
</file>